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65 上村\山添村\R07年度事業\02.契約後\60.作業用\20260311　附属明細　注記\"/>
    </mc:Choice>
  </mc:AlternateContent>
  <xr:revisionPtr revIDLastSave="0" documentId="13_ncr:1_{8092C949-64B0-429E-9B25-B4E847E3129E}" xr6:coauthVersionLast="47" xr6:coauthVersionMax="47" xr10:uidLastSave="{00000000-0000-0000-0000-000000000000}"/>
  <bookViews>
    <workbookView xWindow="2340" yWindow="2340" windowWidth="28770" windowHeight="15450" tabRatio="836" firstSheet="3" activeTab="10" xr2:uid="{D8FD485C-5F6D-4BCA-B768-511AD343A7F2}"/>
  </bookViews>
  <sheets>
    <sheet name="有形固定資産の明細" sheetId="16" r:id="rId1"/>
    <sheet name="投資及び出資金の明細" sheetId="2" r:id="rId2"/>
    <sheet name="基金の明細" sheetId="3" r:id="rId3"/>
    <sheet name="貸付金の明細" sheetId="4" r:id="rId4"/>
    <sheet name="長期延滞債権の明細" sheetId="6" r:id="rId5"/>
    <sheet name="地方債等（借入先別）の明細" sheetId="7" r:id="rId6"/>
    <sheet name="地方債等（利率別）の明細" sheetId="8" r:id="rId7"/>
    <sheet name="地方債等（返済期間別）の明細" sheetId="9" r:id="rId8"/>
    <sheet name="特定の契約条項が付された地方債等の概要" sheetId="10" r:id="rId9"/>
    <sheet name="引当金の明細" sheetId="11" r:id="rId10"/>
    <sheet name="補助金等の明細" sheetId="12" r:id="rId11"/>
    <sheet name="財源の明細" sheetId="13" r:id="rId12"/>
    <sheet name="財源情報の明細" sheetId="14" r:id="rId13"/>
    <sheet name="資金の明細" sheetId="15" r:id="rId14"/>
  </sheets>
  <externalReferences>
    <externalReference r:id="rId15"/>
    <externalReference r:id="rId16"/>
  </externalReferences>
  <definedNames>
    <definedName name="_xlnm._FilterDatabase" localSheetId="11" hidden="1">財源の明細!$A$5:$E$136</definedName>
    <definedName name="_xlnm.Print_Area" localSheetId="11">財源の明細!#REF!</definedName>
    <definedName name="_xlnm.Print_Titles" localSheetId="0">有形固定資産の明細!$1:$5</definedName>
    <definedName name="まとめ_会計名称">[1]財源の明細用まとめ!$F$4:$Y$4</definedName>
    <definedName name="まとめ一覧">[2]財源の明細用まとめ!$C$2:$Y$38</definedName>
    <definedName name="まとめ税収等">[1]財源の明細用まとめ!$E$5:$E$29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4" l="1"/>
  <c r="E11" i="14" s="1"/>
  <c r="E8" i="14"/>
  <c r="E7" i="14"/>
  <c r="D7" i="14"/>
  <c r="C7" i="14"/>
  <c r="D31" i="12" l="1"/>
  <c r="D30" i="12" s="1"/>
  <c r="D11" i="12" l="1"/>
  <c r="F22" i="6" l="1"/>
  <c r="F23" i="6"/>
  <c r="B21" i="3" l="1"/>
  <c r="C21" i="3"/>
  <c r="K31" i="2" l="1"/>
  <c r="J31" i="2"/>
  <c r="I31" i="2"/>
  <c r="F31" i="2"/>
  <c r="E31" i="2"/>
  <c r="D31" i="2"/>
  <c r="C31" i="2"/>
  <c r="B31" i="2"/>
  <c r="F21" i="3" l="1"/>
  <c r="J16" i="2" l="1"/>
  <c r="I16" i="2"/>
  <c r="H16" i="2"/>
  <c r="F16" i="2"/>
  <c r="E16" i="2"/>
  <c r="D16" i="2"/>
  <c r="C16" i="2"/>
  <c r="B16" i="2"/>
  <c r="B22" i="6" l="1"/>
  <c r="B11" i="15"/>
  <c r="C22" i="6" l="1"/>
  <c r="C10" i="11"/>
  <c r="D10" i="11"/>
  <c r="E10" i="11"/>
  <c r="F10" i="11"/>
  <c r="B10" i="11"/>
  <c r="G8" i="6" l="1"/>
  <c r="F8" i="6"/>
  <c r="C23" i="6"/>
  <c r="B23" i="6"/>
  <c r="D8" i="4"/>
  <c r="E8" i="4"/>
  <c r="F8" i="4"/>
  <c r="B8" i="4"/>
  <c r="G22" i="6" l="1"/>
  <c r="G23" i="6" s="1"/>
  <c r="C8" i="4"/>
  <c r="D21" i="3"/>
  <c r="E21" i="3"/>
  <c r="G21" i="3"/>
</calcChain>
</file>

<file path=xl/sharedStrings.xml><?xml version="1.0" encoding="utf-8"?>
<sst xmlns="http://schemas.openxmlformats.org/spreadsheetml/2006/main" count="587" uniqueCount="269">
  <si>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</si>
  <si>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</si>
  <si>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</si>
  <si>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</si>
  <si>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</si>
  <si>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</si>
  <si>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</si>
  <si>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</si>
  <si>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</si>
  <si>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</si>
  <si>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</si>
  <si>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</si>
  <si>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</si>
  <si>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</si>
  <si>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</si>
  <si>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</si>
  <si>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</si>
  <si>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</si>
  <si>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</si>
  <si>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</si>
  <si>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</si>
  <si>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</si>
  <si>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</si>
  <si>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</si>
  <si>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</si>
  <si>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</si>
  <si>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</si>
  <si>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</si>
  <si>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</si>
  <si>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</si>
  <si>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</si>
  <si>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</si>
  <si>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</si>
  <si>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</si>
  <si>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</si>
  <si>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</si>
  <si>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</si>
  <si>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</si>
  <si>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</si>
  <si>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</si>
  <si>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</si>
  <si>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</si>
  <si>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</si>
  <si>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</si>
  <si>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</si>
  <si>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</si>
  <si>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</si>
  <si>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</si>
  <si>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</si>
  <si>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</si>
  <si>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</si>
  <si>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</si>
  <si>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</si>
  <si>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</si>
  <si>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</si>
  <si>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</si>
  <si>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</si>
  <si>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</si>
  <si>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</si>
  <si>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</si>
  <si>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</si>
  <si>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</si>
  <si>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</si>
  <si>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</si>
  <si>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</si>
  <si>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</si>
  <si>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</si>
  <si>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</si>
  <si>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</si>
  <si>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</si>
  <si>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</si>
  <si>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</si>
  <si>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</si>
  <si>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</si>
  <si>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</si>
  <si>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</si>
  <si>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</si>
  <si>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</si>
  <si>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</si>
  <si>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</si>
  <si>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</si>
  <si>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</si>
  <si>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</si>
  <si>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</si>
  <si>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</si>
  <si>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</si>
  <si>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</si>
  <si>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</si>
  <si>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</si>
  <si>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</si>
  <si>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</si>
  <si>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</si>
  <si>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</si>
  <si>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</si>
  <si>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</si>
  <si>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</si>
  <si>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</si>
  <si>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</si>
  <si>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</si>
  <si>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</si>
  <si>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</si>
  <si>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</si>
  <si>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</si>
  <si>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</si>
  <si>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</si>
  <si>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</si>
  <si>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</si>
  <si>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</si>
  <si>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</si>
  <si>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</si>
  <si>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財源情報の明細</t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</si>
  <si>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</si>
  <si>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</si>
  <si>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</si>
  <si>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</si>
  <si>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</si>
  <si>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</si>
  <si>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退職手当引当金</t>
    <rPh sb="0" eb="7">
      <t>タイショクテアテヒキアテキン</t>
    </rPh>
    <phoneticPr fontId="3"/>
  </si>
  <si>
    <t>賞与引当金</t>
    <rPh sb="0" eb="5">
      <t>ショウヨヒキアテキン</t>
    </rPh>
    <phoneticPr fontId="3"/>
  </si>
  <si>
    <t>現金</t>
    <rPh sb="0" eb="2">
      <t>ゲンキン</t>
    </rPh>
    <phoneticPr fontId="8"/>
  </si>
  <si>
    <t>要求払預金</t>
    <rPh sb="0" eb="2">
      <t>ヨウキュウ</t>
    </rPh>
    <rPh sb="2" eb="3">
      <t>バラ</t>
    </rPh>
    <rPh sb="3" eb="5">
      <t>ヨキン</t>
    </rPh>
    <phoneticPr fontId="8"/>
  </si>
  <si>
    <t>短期投資</t>
    <rPh sb="0" eb="2">
      <t>タンキ</t>
    </rPh>
    <rPh sb="2" eb="4">
      <t>トウシ</t>
    </rPh>
    <phoneticPr fontId="8"/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</si>
  <si>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</si>
  <si>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</si>
  <si>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</si>
  <si>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</si>
  <si>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</si>
  <si>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</si>
  <si>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</si>
  <si>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</si>
  <si>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</si>
  <si>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</si>
  <si>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</si>
  <si>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</si>
  <si>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建設仮勘定</t>
  </si>
  <si>
    <t>インフラ資産</t>
  </si>
  <si>
    <t>物品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</si>
  <si>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</si>
  <si>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</si>
  <si>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</si>
  <si>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</si>
  <si>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</si>
  <si>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</si>
  <si>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</si>
  <si>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</si>
  <si>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有形固定資産の明細</t>
    <phoneticPr fontId="3"/>
  </si>
  <si>
    <t>　船舶</t>
  </si>
  <si>
    <t>　浮標等</t>
  </si>
  <si>
    <t>　航空機</t>
  </si>
  <si>
    <t>本年度償却額_x000D_
(F)</t>
  </si>
  <si>
    <t>会計：全体会計</t>
    <rPh sb="3" eb="7">
      <t>ゼンタイカイケイ</t>
    </rPh>
    <phoneticPr fontId="3"/>
  </si>
  <si>
    <t>自治体名：山添村</t>
  </si>
  <si>
    <t>会計：全体会計</t>
    <phoneticPr fontId="3"/>
  </si>
  <si>
    <t>山添村社会福祉協議会出捐金</t>
  </si>
  <si>
    <t>株券（奈良テレビ放送株式会社）</t>
  </si>
  <si>
    <t>株券（こまどりケーブル株式会社）</t>
  </si>
  <si>
    <t>奈良県農業信用基金協会出資金</t>
  </si>
  <si>
    <t>公益財団法人奈良県食肉公社（奈良県食肉流通センター出捐金）</t>
  </si>
  <si>
    <t>奈良県野菜価格安定基金出資金</t>
  </si>
  <si>
    <t>奈良県畜産会出資金（奈良県家畜畜産物衛生指導協会出資金）</t>
  </si>
  <si>
    <t>奈良県畜産会出資金（旧奈良県肉用子牛価格安定基金協会）</t>
    <rPh sb="0" eb="3">
      <t>ナラケン</t>
    </rPh>
    <rPh sb="3" eb="5">
      <t>チクサン</t>
    </rPh>
    <rPh sb="5" eb="6">
      <t>カイ</t>
    </rPh>
    <rPh sb="6" eb="9">
      <t>シュッシキン</t>
    </rPh>
    <rPh sb="10" eb="11">
      <t>キュウ</t>
    </rPh>
    <phoneticPr fontId="1"/>
  </si>
  <si>
    <t>奈良県信用保証協会出捐金</t>
  </si>
  <si>
    <t>砂防フロンティア整備推進機構出捐金</t>
    <rPh sb="10" eb="12">
      <t>スイシン</t>
    </rPh>
    <phoneticPr fontId="1"/>
  </si>
  <si>
    <t>地方公共団体金融機構（地方公営企業等金融機構出資金）</t>
    <rPh sb="11" eb="13">
      <t>チホウ</t>
    </rPh>
    <rPh sb="13" eb="15">
      <t>コウエイ</t>
    </rPh>
    <rPh sb="15" eb="17">
      <t>キギョウ</t>
    </rPh>
    <rPh sb="17" eb="18">
      <t>トウ</t>
    </rPh>
    <rPh sb="18" eb="20">
      <t>キンユウ</t>
    </rPh>
    <rPh sb="20" eb="22">
      <t>キコウ</t>
    </rPh>
    <rPh sb="22" eb="25">
      <t>シュッシキン</t>
    </rPh>
    <phoneticPr fontId="1"/>
  </si>
  <si>
    <t>財政調整基金</t>
  </si>
  <si>
    <t>減債基金</t>
  </si>
  <si>
    <t>地域福祉基金</t>
  </si>
  <si>
    <t>やまぞえふるさとづくり基金</t>
  </si>
  <si>
    <t>山添村土地開発基金</t>
  </si>
  <si>
    <t>ふるさと水と土保全基金</t>
  </si>
  <si>
    <t>国民健康保険特別会計運用基金</t>
  </si>
  <si>
    <t>国民健康保険高額療養費貸付基金</t>
  </si>
  <si>
    <t>国民健康保険出産資金貸付基金</t>
  </si>
  <si>
    <t>介護給付費準備基金</t>
  </si>
  <si>
    <t>住宅新築資金貸付金</t>
    <rPh sb="0" eb="6">
      <t>ジュウタクシンチクシキン</t>
    </rPh>
    <rPh sb="6" eb="9">
      <t>カシツケキン</t>
    </rPh>
    <phoneticPr fontId="3"/>
  </si>
  <si>
    <t>固定資産税</t>
  </si>
  <si>
    <t>一般被保険者国民健康保険税</t>
  </si>
  <si>
    <t>後期高齢者医療保険料</t>
  </si>
  <si>
    <t>第１号被保険者保険料</t>
  </si>
  <si>
    <t>（単位：千円）</t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</si>
  <si>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</si>
  <si>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個人</t>
    <rPh sb="0" eb="2">
      <t>コジン</t>
    </rPh>
    <phoneticPr fontId="3"/>
  </si>
  <si>
    <t>県広域消防組合負担金</t>
  </si>
  <si>
    <t>後期高齢者医療療養給付費負担金</t>
  </si>
  <si>
    <t>その他</t>
    <rPh sb="2" eb="3">
      <t>タ</t>
    </rPh>
    <phoneticPr fontId="3"/>
  </si>
  <si>
    <t>有害野生獣被害対策施設設置事業補助金</t>
  </si>
  <si>
    <t>施設介護サービス給付費</t>
  </si>
  <si>
    <t>一般被保険者診療報酬</t>
  </si>
  <si>
    <t>居宅介護サービス給付費</t>
  </si>
  <si>
    <t>一般被保険者医療給付費分</t>
  </si>
  <si>
    <t>環境性能割交付金</t>
  </si>
  <si>
    <t>法人事業税交付金</t>
  </si>
  <si>
    <t>デジタル化推進基金積立金</t>
  </si>
  <si>
    <t>国県等補助金</t>
    <phoneticPr fontId="11"/>
  </si>
  <si>
    <t>国庫支出金</t>
  </si>
  <si>
    <t>県支出金</t>
  </si>
  <si>
    <t>中山間地域等直接支払事業交付金</t>
  </si>
  <si>
    <t>一部事務組合補助金</t>
    <rPh sb="0" eb="6">
      <t>イチブジムクミアイ</t>
    </rPh>
    <rPh sb="6" eb="9">
      <t>ホジョキン</t>
    </rPh>
    <phoneticPr fontId="3"/>
  </si>
  <si>
    <t>神野山ふれあいの森施設管理補助金</t>
  </si>
  <si>
    <t>ふるさと応援基金</t>
    <rPh sb="4" eb="6">
      <t>オウエン</t>
    </rPh>
    <rPh sb="6" eb="8">
      <t>キキン</t>
    </rPh>
    <phoneticPr fontId="1"/>
  </si>
  <si>
    <t>消防基金</t>
    <rPh sb="0" eb="2">
      <t>ショウボウ</t>
    </rPh>
    <rPh sb="2" eb="4">
      <t>キキン</t>
    </rPh>
    <phoneticPr fontId="1"/>
  </si>
  <si>
    <t>安全安心の村づくり基金</t>
    <rPh sb="0" eb="2">
      <t>アンゼン</t>
    </rPh>
    <rPh sb="2" eb="4">
      <t>アンシン</t>
    </rPh>
    <rPh sb="5" eb="6">
      <t>ムラ</t>
    </rPh>
    <rPh sb="9" eb="11">
      <t>キキン</t>
    </rPh>
    <phoneticPr fontId="1"/>
  </si>
  <si>
    <t>企業版ふるさと納税基金</t>
    <rPh sb="0" eb="3">
      <t>キギョウバン</t>
    </rPh>
    <rPh sb="7" eb="11">
      <t>ノウゼイキキン</t>
    </rPh>
    <phoneticPr fontId="3"/>
  </si>
  <si>
    <t>町民税(個人)</t>
    <rPh sb="0" eb="2">
      <t>チョウミン</t>
    </rPh>
    <rPh sb="2" eb="3">
      <t>ゼイ</t>
    </rPh>
    <rPh sb="4" eb="6">
      <t>コジン</t>
    </rPh>
    <phoneticPr fontId="4"/>
  </si>
  <si>
    <t>町民税(法人)</t>
    <rPh sb="0" eb="2">
      <t>チョウミン</t>
    </rPh>
    <rPh sb="2" eb="3">
      <t>ゼイ</t>
    </rPh>
    <rPh sb="4" eb="6">
      <t>ホウジン</t>
    </rPh>
    <phoneticPr fontId="4"/>
  </si>
  <si>
    <t>軽自動車税</t>
  </si>
  <si>
    <t>使用料・手数料</t>
    <rPh sb="0" eb="3">
      <t>シヨウリョウ</t>
    </rPh>
    <rPh sb="4" eb="7">
      <t>テスウリョウ</t>
    </rPh>
    <phoneticPr fontId="4"/>
  </si>
  <si>
    <t>対象者</t>
  </si>
  <si>
    <t>療養給付費</t>
  </si>
  <si>
    <t>消防管理費</t>
  </si>
  <si>
    <t>後期高齢者医療広域連合納付金</t>
  </si>
  <si>
    <t>福祉医療費</t>
  </si>
  <si>
    <t>一般被保険者高額療養費</t>
  </si>
  <si>
    <t>社会福祉総務費</t>
  </si>
  <si>
    <t>一般被保険者後期高齢者支援金分</t>
  </si>
  <si>
    <t>日本型直接支払事業費</t>
  </si>
  <si>
    <t>特定入所者介護サービス費</t>
  </si>
  <si>
    <t>観光費</t>
  </si>
  <si>
    <t>居宅介護サービス計画給付費</t>
  </si>
  <si>
    <t>地域密着型介護サービス給付費</t>
  </si>
  <si>
    <t>介護予防サービス給付費</t>
  </si>
  <si>
    <t>高額介護サービス費</t>
  </si>
  <si>
    <t>山辺・県北西部広域環境衛生組合</t>
    <rPh sb="0" eb="2">
      <t>ヤマベ</t>
    </rPh>
    <rPh sb="3" eb="4">
      <t>ケン</t>
    </rPh>
    <rPh sb="4" eb="7">
      <t>ホクセイブ</t>
    </rPh>
    <rPh sb="7" eb="9">
      <t>コウイキ</t>
    </rPh>
    <rPh sb="9" eb="11">
      <t>カンキョウ</t>
    </rPh>
    <rPh sb="11" eb="13">
      <t>エイセイ</t>
    </rPh>
    <rPh sb="13" eb="15">
      <t>クミアイ</t>
    </rPh>
    <phoneticPr fontId="12"/>
  </si>
  <si>
    <t>奈良県後期高齢者医療広域連合</t>
    <rPh sb="0" eb="3">
      <t>ナラケン</t>
    </rPh>
    <rPh sb="3" eb="10">
      <t>コウキコウレイシャイリョウ</t>
    </rPh>
    <rPh sb="10" eb="12">
      <t>コウイキ</t>
    </rPh>
    <rPh sb="12" eb="14">
      <t>レンゴウ</t>
    </rPh>
    <phoneticPr fontId="12"/>
  </si>
  <si>
    <t>奈良県広域消防組合</t>
    <rPh sb="3" eb="5">
      <t>コウイキ</t>
    </rPh>
    <rPh sb="5" eb="7">
      <t>ショウボウ</t>
    </rPh>
    <rPh sb="7" eb="9">
      <t>クミアイ</t>
    </rPh>
    <phoneticPr fontId="12"/>
  </si>
  <si>
    <t>衛生費（補助事業費）</t>
  </si>
  <si>
    <t>奈良県</t>
  </si>
  <si>
    <t>村社会福祉協議会補助金</t>
  </si>
  <si>
    <t>山添村社会福祉協議会</t>
    <rPh sb="0" eb="3">
      <t>ヤマゾエムラ</t>
    </rPh>
    <rPh sb="3" eb="10">
      <t>シャカイフクシキョウギカイ</t>
    </rPh>
    <phoneticPr fontId="3"/>
  </si>
  <si>
    <t>急傾斜地崩壊対策事業負担金</t>
  </si>
  <si>
    <t>資本的_x000D_補助金</t>
  </si>
  <si>
    <t>経常的_x000D_補助金</t>
  </si>
  <si>
    <t>村税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</si>
  <si>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</si>
  <si>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</si>
  <si>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</si>
  <si>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</si>
  <si>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</si>
  <si>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</si>
  <si>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地方特例交付金</t>
  </si>
  <si>
    <t>地方交付税</t>
  </si>
  <si>
    <t>交通安全対策特別交付金</t>
  </si>
  <si>
    <t>分担金及び負担金</t>
  </si>
  <si>
    <t>寄附金</t>
  </si>
  <si>
    <t>繰入金</t>
  </si>
  <si>
    <t>国民健康保険税</t>
  </si>
  <si>
    <t>一部負担金</t>
  </si>
  <si>
    <t>連合会支出金</t>
  </si>
  <si>
    <t>保険料</t>
  </si>
  <si>
    <t>支払基金交付金</t>
  </si>
  <si>
    <t>税収等</t>
    <phoneticPr fontId="3"/>
  </si>
  <si>
    <t>全体会計相殺</t>
    <rPh sb="0" eb="6">
      <t>ゼンタイカイケイソウサイ</t>
    </rPh>
    <phoneticPr fontId="3"/>
  </si>
  <si>
    <t>基幹水利施設管理特別会計</t>
    <rPh sb="0" eb="2">
      <t>キカン</t>
    </rPh>
    <rPh sb="2" eb="8">
      <t>スイリシセツカンリ</t>
    </rPh>
    <rPh sb="8" eb="12">
      <t>トクベツカイケイ</t>
    </rPh>
    <phoneticPr fontId="3"/>
  </si>
  <si>
    <t>一般会計等相殺</t>
    <rPh sb="4" eb="5">
      <t>トウ</t>
    </rPh>
    <rPh sb="5" eb="7">
      <t>ソウサイ</t>
    </rPh>
    <phoneticPr fontId="3"/>
  </si>
  <si>
    <t>国民健康保険特別会計（事業勘定）</t>
    <rPh sb="0" eb="10">
      <t>コクミンケンコウホケントクベツカイケイ</t>
    </rPh>
    <rPh sb="11" eb="13">
      <t>ジギョウ</t>
    </rPh>
    <rPh sb="13" eb="15">
      <t>カンジョウ</t>
    </rPh>
    <phoneticPr fontId="3"/>
  </si>
  <si>
    <t>国民健康保険特別会計（診療施設勘定）</t>
    <rPh sb="11" eb="15">
      <t>シンリョウシセツ</t>
    </rPh>
    <phoneticPr fontId="3"/>
  </si>
  <si>
    <t>後期高齢者医療特別会計</t>
    <rPh sb="0" eb="7">
      <t>コウキコウレイシャイリョウ</t>
    </rPh>
    <rPh sb="7" eb="11">
      <t>トクベツカイケイ</t>
    </rPh>
    <phoneticPr fontId="3"/>
  </si>
  <si>
    <t>介護保険特別会計（介護サービス事業勘定）</t>
    <phoneticPr fontId="3"/>
  </si>
  <si>
    <t>介護保険特別会計（保険事業勘定）</t>
    <rPh sb="0" eb="8">
      <t>カイゴホケントクベツカイケイ</t>
    </rPh>
    <rPh sb="9" eb="11">
      <t>ホケン</t>
    </rPh>
    <rPh sb="11" eb="15">
      <t>ジギョウカンジョウ</t>
    </rPh>
    <phoneticPr fontId="3"/>
  </si>
  <si>
    <t>年度：令和6年度</t>
    <phoneticPr fontId="3"/>
  </si>
  <si>
    <t>一般被保険者国民健康保険税</t>
    <phoneticPr fontId="3"/>
  </si>
  <si>
    <t>簡易水道事業未収金</t>
    <rPh sb="6" eb="9">
      <t>ミシュウキン</t>
    </rPh>
    <phoneticPr fontId="3"/>
  </si>
  <si>
    <t>急傾斜地崩壊対策事業負担金</t>
    <phoneticPr fontId="3"/>
  </si>
  <si>
    <t>山辺環境衛生組合負担金</t>
    <phoneticPr fontId="3"/>
  </si>
  <si>
    <t>山辺環境衛生組合</t>
    <phoneticPr fontId="3"/>
  </si>
  <si>
    <t>年度：令和6年度</t>
    <phoneticPr fontId="3"/>
  </si>
  <si>
    <t>簡易水道事業会計</t>
    <rPh sb="0" eb="6">
      <t>カンイスイドウジギョウ</t>
    </rPh>
    <rPh sb="6" eb="8">
      <t>カイケイ</t>
    </rPh>
    <phoneticPr fontId="3"/>
  </si>
  <si>
    <t>負担金</t>
    <rPh sb="0" eb="3">
      <t>フタンキン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</si>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</sst>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;\-#,##0,;\-"/>
    <numFmt numFmtId="177" formatCode="#,##0;\-#,##0;\-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" fontId="2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3" fontId="6" fillId="0" borderId="0" xfId="1" applyNumberFormat="1" applyFont="1"/>
    <xf numFmtId="3" fontId="5" fillId="0" borderId="0" xfId="1" applyNumberFormat="1" applyFont="1" applyAlignment="1">
      <alignment horizontal="right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6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left" vertical="center"/>
    </xf>
    <xf numFmtId="176" fontId="4" fillId="0" borderId="0" xfId="1" applyNumberFormat="1" applyFont="1"/>
    <xf numFmtId="176" fontId="4" fillId="0" borderId="1" xfId="1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0" fontId="4" fillId="0" borderId="1" xfId="3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38" fontId="0" fillId="0" borderId="0" xfId="2" applyFont="1">
      <alignment vertical="center"/>
    </xf>
    <xf numFmtId="38" fontId="0" fillId="0" borderId="0" xfId="2" applyFont="1" applyFill="1">
      <alignment vertical="center"/>
    </xf>
    <xf numFmtId="3" fontId="4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3" fontId="4" fillId="0" borderId="0" xfId="0" applyNumberFormat="1" applyFont="1" applyAlignment="1"/>
    <xf numFmtId="3" fontId="4" fillId="0" borderId="1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>
      <alignment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0" xfId="0" applyNumberFormat="1" applyFont="1" applyAlignment="1"/>
    <xf numFmtId="176" fontId="5" fillId="0" borderId="0" xfId="1" applyNumberFormat="1" applyFont="1" applyAlignment="1">
      <alignment horizontal="right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3" fontId="2" fillId="0" borderId="0" xfId="1" applyNumberFormat="1" applyFont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0" borderId="8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center"/>
    </xf>
    <xf numFmtId="3" fontId="7" fillId="0" borderId="2" xfId="1" applyNumberFormat="1" applyFont="1" applyBorder="1" applyAlignment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1DEC95F0-4119-4662-B314-CE316765E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7096;&#38272;&#22996;&#21729;&#20250;\&#20844;&#20250;&#35336;\01.&#33258;&#27835;&#20307;&#21029;&#36039;&#26009;\29_&#22856;&#33391;&#30476;\293229_&#23665;&#36794;&#37089;&#23665;&#28155;&#26449;\R06&#24180;&#24230;&#20107;&#26989;\02.&#22865;&#32004;&#24460;\60.&#20316;&#26989;&#29992;\20250313&#12288;&#38468;&#23646;&#26126;&#32048;&#12539;&#27880;&#35352;\&#12304;R5&#23665;&#28155;&#26449;&#12305;&#12304;&#38598;&#35336;WS&#12305;3.(1)&#36001;&#28304;&#12398;&#26126;&#32048;20230927.xlsx" TargetMode="External"/><Relationship Id="rId1" Type="http://schemas.openxmlformats.org/officeDocument/2006/relationships/externalLinkPath" Target="file:///Z:\&#37096;&#38272;&#22996;&#21729;&#20250;\&#20844;&#20250;&#35336;\01.&#33258;&#27835;&#20307;&#21029;&#36039;&#26009;\29_&#22856;&#33391;&#30476;\293229_&#23665;&#36794;&#37089;&#23665;&#28155;&#26449;\R06&#24180;&#24230;&#20107;&#26989;\02.&#22865;&#32004;&#24460;\60.&#20316;&#26989;&#29992;\20250313&#12288;&#38468;&#23646;&#26126;&#32048;&#12539;&#27880;&#35352;\&#12304;R5&#23665;&#28155;&#26449;&#12305;&#12304;&#38598;&#35336;WS&#12305;3.(1)&#36001;&#28304;&#12398;&#26126;&#32048;2023092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7096;&#38272;&#22996;&#21729;&#20250;\&#20844;&#20250;&#35336;\01.&#33258;&#27835;&#20307;&#21029;&#36039;&#26009;\01.&#22856;&#33391;&#30476;&#20869;\13.&#23665;&#28155;&#26449;\R05&#24180;&#24230;&#20107;&#26989;\02.&#22865;&#32004;&#24460;\60.&#20316;&#26989;&#29992;\20240227&#12288;&#38468;&#23646;&#26126;&#32048;\&#23665;&#28155;&#12304;&#38598;&#35336;WS&#12305;3.(1)&#36001;&#28304;&#12398;&#26126;&#32048;20230927.xlsx" TargetMode="External"/><Relationship Id="rId1" Type="http://schemas.openxmlformats.org/officeDocument/2006/relationships/externalLinkPath" Target="file:///Z:\&#37096;&#38272;&#22996;&#21729;&#20250;\&#20844;&#20250;&#35336;\01.&#33258;&#27835;&#20307;&#21029;&#36039;&#26009;\01.&#22856;&#33391;&#30476;&#20869;\13.&#23665;&#28155;&#26449;\R05&#24180;&#24230;&#20107;&#26989;\02.&#22865;&#32004;&#24460;\60.&#20316;&#26989;&#29992;\20240227&#12288;&#38468;&#23646;&#26126;&#32048;\&#23665;&#28155;&#12304;&#38598;&#35336;WS&#12305;3.(1)&#36001;&#28304;&#12398;&#26126;&#32048;202309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入力"/>
      <sheetName val="純資産変動計算書(NW)"/>
      <sheetName val="資金収支計算書(CF)"/>
      <sheetName val="財源の明細用まとめ"/>
      <sheetName val="財源の明細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F4" t="str">
            <v>一般会計</v>
          </cell>
          <cell r="G4" t="str">
            <v>基幹水利施設管理特別会計</v>
          </cell>
          <cell r="H4" t="str">
            <v>一般会計等相殺</v>
          </cell>
          <cell r="I4" t="str">
            <v>国民健康保険特別会計（事業勘定）</v>
          </cell>
          <cell r="J4" t="str">
            <v>国民健康保険特別会計（診療施設勘定）</v>
          </cell>
          <cell r="K4" t="str">
            <v>後期高齢者医療特別会計</v>
          </cell>
          <cell r="L4" t="str">
            <v>簡易水道特別会計</v>
          </cell>
          <cell r="M4" t="str">
            <v>下水道事業特別会計</v>
          </cell>
          <cell r="N4" t="str">
            <v>介護保険特別会計（保険事業勘定）</v>
          </cell>
          <cell r="O4" t="str">
            <v>介護保険特別会計（介護サービス事業勘定）</v>
          </cell>
          <cell r="P4" t="str">
            <v>全体会計修正</v>
          </cell>
          <cell r="Q4" t="str">
            <v>全体会計相殺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>一般会計等</v>
          </cell>
          <cell r="Y4" t="str">
            <v>全体会計</v>
          </cell>
        </row>
        <row r="5">
          <cell r="E5" t="str">
            <v>村税</v>
          </cell>
        </row>
        <row r="6">
          <cell r="E6" t="str">
            <v>地方譲与税</v>
          </cell>
        </row>
        <row r="7">
          <cell r="E7" t="str">
            <v>利子割交付金</v>
          </cell>
        </row>
        <row r="8">
          <cell r="E8" t="str">
            <v>配当割交付金</v>
          </cell>
        </row>
        <row r="9">
          <cell r="E9" t="str">
            <v>株式等譲渡所得割交付金</v>
          </cell>
        </row>
        <row r="10">
          <cell r="E10" t="str">
            <v>法人事業税交付金</v>
          </cell>
        </row>
        <row r="11">
          <cell r="E11" t="str">
            <v>地方消費税交付金</v>
          </cell>
        </row>
        <row r="12">
          <cell r="E12" t="str">
            <v>ゴルフ場利用税交付金</v>
          </cell>
        </row>
        <row r="13">
          <cell r="E13" t="str">
            <v>環境性能割交付金</v>
          </cell>
        </row>
        <row r="14">
          <cell r="E14" t="str">
            <v>地方特例交付金</v>
          </cell>
        </row>
        <row r="15">
          <cell r="E15" t="str">
            <v>地方交付税</v>
          </cell>
        </row>
        <row r="16">
          <cell r="E16" t="str">
            <v>交通安全対策特別交付金</v>
          </cell>
        </row>
        <row r="17">
          <cell r="E17" t="str">
            <v>分担金及び負担金</v>
          </cell>
        </row>
        <row r="18">
          <cell r="E18" t="str">
            <v>寄附金</v>
          </cell>
        </row>
        <row r="19">
          <cell r="E19" t="str">
            <v>自動車取得税交付金</v>
          </cell>
        </row>
        <row r="20">
          <cell r="E20" t="str">
            <v>国民健康保険税</v>
          </cell>
        </row>
        <row r="21">
          <cell r="E21" t="str">
            <v>一部負担金</v>
          </cell>
        </row>
        <row r="22">
          <cell r="E22" t="str">
            <v>連合会支出金</v>
          </cell>
        </row>
        <row r="23">
          <cell r="E23" t="str">
            <v>繰入金</v>
          </cell>
        </row>
        <row r="24">
          <cell r="E24" t="str">
            <v>後期高齢者医療保険料</v>
          </cell>
        </row>
        <row r="25">
          <cell r="E25" t="str">
            <v>分担金</v>
          </cell>
        </row>
        <row r="26">
          <cell r="E26" t="str">
            <v>保険料</v>
          </cell>
        </row>
        <row r="27">
          <cell r="E27" t="str">
            <v>支払基金交付金</v>
          </cell>
        </row>
        <row r="28">
          <cell r="E28" t="str">
            <v>長期前受金戻入</v>
          </cell>
        </row>
        <row r="29">
          <cell r="E29" t="str">
            <v/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入力"/>
      <sheetName val="純資産変動計算書(NW)"/>
      <sheetName val="資金収支計算書(CF)"/>
      <sheetName val="財源の明細用まとめ"/>
      <sheetName val="財源の明細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E2" t="str">
            <v>精算表列位置</v>
          </cell>
          <cell r="F2">
            <v>1</v>
          </cell>
          <cell r="G2">
            <v>2</v>
          </cell>
          <cell r="H2">
            <v>4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14</v>
          </cell>
          <cell r="Q2">
            <v>15</v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>
            <v>5</v>
          </cell>
          <cell r="Y2">
            <v>16</v>
          </cell>
        </row>
        <row r="3">
          <cell r="E3" t="str">
            <v>会計集計区分</v>
          </cell>
          <cell r="F3" t="str">
            <v>一般会計等</v>
          </cell>
          <cell r="G3" t="str">
            <v>一般会計等</v>
          </cell>
          <cell r="H3" t="str">
            <v>一般会計等</v>
          </cell>
          <cell r="I3" t="str">
            <v>全体会計</v>
          </cell>
          <cell r="J3" t="str">
            <v>全体会計</v>
          </cell>
          <cell r="K3" t="str">
            <v>全体会計</v>
          </cell>
          <cell r="L3" t="str">
            <v>全体会計</v>
          </cell>
          <cell r="M3" t="str">
            <v>全体会計</v>
          </cell>
          <cell r="N3" t="str">
            <v>全体会計</v>
          </cell>
          <cell r="O3" t="str">
            <v>全体会計</v>
          </cell>
          <cell r="P3" t="str">
            <v>全体会計</v>
          </cell>
          <cell r="Q3" t="str">
            <v>全体会計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>一般会計等</v>
          </cell>
          <cell r="Y3" t="str">
            <v>全体会計</v>
          </cell>
        </row>
        <row r="4">
          <cell r="C4" t="str">
            <v>区分</v>
          </cell>
          <cell r="D4" t="str">
            <v>財源の内容</v>
          </cell>
          <cell r="E4" t="str">
            <v>会計</v>
          </cell>
          <cell r="F4" t="str">
            <v>一般会計</v>
          </cell>
          <cell r="G4" t="str">
            <v>基幹水利施設管理特別会計</v>
          </cell>
          <cell r="H4" t="str">
            <v>一般会計等相殺</v>
          </cell>
          <cell r="I4" t="str">
            <v>国民健康保険特別会計（事業勘定）</v>
          </cell>
          <cell r="J4" t="str">
            <v>国民健康保険特別会計（診療施設勘定）</v>
          </cell>
          <cell r="K4" t="str">
            <v>後期高齢者医療特別会計</v>
          </cell>
          <cell r="L4" t="str">
            <v>簡易水道特別会計</v>
          </cell>
          <cell r="M4" t="str">
            <v>下水道事業特別会計</v>
          </cell>
          <cell r="N4" t="str">
            <v>介護保険特別会計（保険事業勘定）</v>
          </cell>
          <cell r="O4" t="str">
            <v>介護保険特別会計（介護サービス事業勘定）</v>
          </cell>
          <cell r="P4" t="str">
            <v>全体会計修正</v>
          </cell>
          <cell r="Q4" t="str">
            <v>全体会計相殺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>一般会計等</v>
          </cell>
          <cell r="Y4" t="str">
            <v>全体会計</v>
          </cell>
        </row>
        <row r="5">
          <cell r="C5" t="str">
            <v>税収等</v>
          </cell>
          <cell r="D5">
            <v>4349695145</v>
          </cell>
          <cell r="E5" t="str">
            <v>村税</v>
          </cell>
          <cell r="F5">
            <v>436505233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436505233</v>
          </cell>
          <cell r="Y5">
            <v>436505233</v>
          </cell>
        </row>
        <row r="6">
          <cell r="C6" t="str">
            <v>税収等</v>
          </cell>
          <cell r="D6">
            <v>93619000</v>
          </cell>
          <cell r="E6" t="str">
            <v>地方譲与税</v>
          </cell>
          <cell r="F6">
            <v>48011000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48011000</v>
          </cell>
          <cell r="Y6">
            <v>48011000</v>
          </cell>
        </row>
        <row r="7">
          <cell r="C7" t="str">
            <v>税収等</v>
          </cell>
          <cell r="D7">
            <v>2873000</v>
          </cell>
          <cell r="E7" t="str">
            <v>利子割交付金</v>
          </cell>
          <cell r="F7">
            <v>151000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151000</v>
          </cell>
          <cell r="Y7">
            <v>151000</v>
          </cell>
        </row>
        <row r="8">
          <cell r="C8" t="str">
            <v>税収等</v>
          </cell>
          <cell r="D8">
            <v>40150000</v>
          </cell>
          <cell r="E8" t="str">
            <v>配当割交付金</v>
          </cell>
          <cell r="F8">
            <v>3208000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3208000</v>
          </cell>
          <cell r="Y8">
            <v>3208000</v>
          </cell>
        </row>
        <row r="9">
          <cell r="C9" t="str">
            <v>税収等</v>
          </cell>
          <cell r="D9">
            <v>29877000</v>
          </cell>
          <cell r="E9" t="str">
            <v>株式等譲渡所得割交付金</v>
          </cell>
          <cell r="F9">
            <v>2228000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2228000</v>
          </cell>
          <cell r="Y9">
            <v>2228000</v>
          </cell>
        </row>
        <row r="10">
          <cell r="C10" t="str">
            <v>税収等</v>
          </cell>
          <cell r="D10">
            <v>46943000</v>
          </cell>
          <cell r="E10" t="str">
            <v>法人事業税交付金</v>
          </cell>
          <cell r="F10">
            <v>6343000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6343000</v>
          </cell>
          <cell r="Y10">
            <v>6343000</v>
          </cell>
        </row>
        <row r="11">
          <cell r="C11" t="str">
            <v>税収等</v>
          </cell>
          <cell r="D11">
            <v>787618000</v>
          </cell>
          <cell r="E11" t="str">
            <v>地方消費税交付金</v>
          </cell>
          <cell r="F11">
            <v>77094000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77094000</v>
          </cell>
          <cell r="Y11">
            <v>77094000</v>
          </cell>
        </row>
        <row r="12">
          <cell r="C12" t="str">
            <v>税収等</v>
          </cell>
          <cell r="D12">
            <v>7035000</v>
          </cell>
          <cell r="E12" t="str">
            <v>ゴルフ場利用税交付金</v>
          </cell>
          <cell r="F12">
            <v>61154309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61154309</v>
          </cell>
          <cell r="Y12">
            <v>61154309</v>
          </cell>
        </row>
        <row r="13">
          <cell r="C13" t="str">
            <v>税収等</v>
          </cell>
          <cell r="D13">
            <v>46003000</v>
          </cell>
          <cell r="E13" t="str">
            <v>環境性能割交付金</v>
          </cell>
          <cell r="F13">
            <v>6033000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6033000</v>
          </cell>
          <cell r="Y13">
            <v>6033000</v>
          </cell>
        </row>
        <row r="14">
          <cell r="C14" t="str">
            <v>税収等</v>
          </cell>
          <cell r="D14">
            <v>2051659000</v>
          </cell>
          <cell r="E14" t="str">
            <v>地方特例交付金</v>
          </cell>
          <cell r="F14">
            <v>291000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291000</v>
          </cell>
          <cell r="Y14">
            <v>291000</v>
          </cell>
        </row>
        <row r="15">
          <cell r="C15" t="str">
            <v>税収等</v>
          </cell>
          <cell r="D15">
            <v>3457000</v>
          </cell>
          <cell r="E15" t="str">
            <v>地方交付税</v>
          </cell>
          <cell r="F15">
            <v>1778307000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1778307000</v>
          </cell>
          <cell r="Y15">
            <v>1778307000</v>
          </cell>
        </row>
        <row r="16">
          <cell r="C16" t="str">
            <v>税収等</v>
          </cell>
          <cell r="D16">
            <v>164924222</v>
          </cell>
          <cell r="E16" t="str">
            <v>交通安全対策特別交付金</v>
          </cell>
          <cell r="F16">
            <v>725000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725000</v>
          </cell>
          <cell r="Y16">
            <v>725000</v>
          </cell>
        </row>
        <row r="17">
          <cell r="C17" t="str">
            <v>税収等</v>
          </cell>
          <cell r="D17">
            <v>223145704</v>
          </cell>
          <cell r="E17" t="str">
            <v>分担金及び負担金</v>
          </cell>
          <cell r="F17">
            <v>20977839</v>
          </cell>
          <cell r="G17">
            <v>17599000</v>
          </cell>
          <cell r="H17">
            <v>0</v>
          </cell>
          <cell r="I17">
            <v>0</v>
          </cell>
          <cell r="J17">
            <v>0</v>
          </cell>
          <cell r="K17">
            <v>2339165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38576839</v>
          </cell>
          <cell r="Y17">
            <v>40916004</v>
          </cell>
        </row>
        <row r="18">
          <cell r="C18" t="str">
            <v>税収等</v>
          </cell>
          <cell r="D18">
            <v>28566000</v>
          </cell>
          <cell r="E18" t="str">
            <v>寄附金</v>
          </cell>
          <cell r="F18">
            <v>36692000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36692000</v>
          </cell>
          <cell r="Y18">
            <v>36692000</v>
          </cell>
        </row>
        <row r="19">
          <cell r="C19" t="str">
            <v>税収等</v>
          </cell>
          <cell r="E19" t="str">
            <v>自動車取得税交付金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C20" t="str">
            <v>税収等</v>
          </cell>
          <cell r="E20" t="str">
            <v>国民健康保険税</v>
          </cell>
          <cell r="F20">
            <v>0</v>
          </cell>
          <cell r="G20">
            <v>0</v>
          </cell>
          <cell r="H20">
            <v>0</v>
          </cell>
          <cell r="I20">
            <v>77593920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77593920</v>
          </cell>
        </row>
        <row r="21">
          <cell r="C21" t="str">
            <v>税収等</v>
          </cell>
          <cell r="E21" t="str">
            <v>一部負担金</v>
          </cell>
          <cell r="F21">
            <v>0</v>
          </cell>
          <cell r="G21">
            <v>0</v>
          </cell>
          <cell r="H21">
            <v>0</v>
          </cell>
          <cell r="I21">
            <v>943700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943700</v>
          </cell>
        </row>
        <row r="22">
          <cell r="C22" t="str">
            <v>税収等</v>
          </cell>
          <cell r="E22" t="str">
            <v>連合会支出金</v>
          </cell>
          <cell r="F22">
            <v>0</v>
          </cell>
          <cell r="G22">
            <v>0</v>
          </cell>
          <cell r="H22">
            <v>0</v>
          </cell>
          <cell r="I22">
            <v>794000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794000</v>
          </cell>
        </row>
        <row r="23">
          <cell r="C23" t="str">
            <v>税収等</v>
          </cell>
          <cell r="E23" t="str">
            <v>繰入金</v>
          </cell>
          <cell r="F23">
            <v>0</v>
          </cell>
          <cell r="G23">
            <v>1936190</v>
          </cell>
          <cell r="H23">
            <v>-1936190</v>
          </cell>
          <cell r="I23">
            <v>27441304</v>
          </cell>
          <cell r="J23">
            <v>58297000</v>
          </cell>
          <cell r="K23">
            <v>21398565</v>
          </cell>
          <cell r="L23">
            <v>138900976</v>
          </cell>
          <cell r="M23">
            <v>40949195</v>
          </cell>
          <cell r="N23">
            <v>87664664</v>
          </cell>
          <cell r="O23">
            <v>0</v>
          </cell>
          <cell r="P23">
            <v>0</v>
          </cell>
          <cell r="Q23">
            <v>-374651704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C24" t="str">
            <v>税収等</v>
          </cell>
          <cell r="E24" t="str">
            <v>後期高齢者医療保険料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46559500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46559500</v>
          </cell>
        </row>
        <row r="25">
          <cell r="C25" t="str">
            <v>税収等</v>
          </cell>
          <cell r="E25" t="str">
            <v>分担金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220000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220000</v>
          </cell>
        </row>
        <row r="26">
          <cell r="C26" t="str">
            <v>税収等</v>
          </cell>
          <cell r="E26" t="str">
            <v>保険料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110325460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110325460</v>
          </cell>
        </row>
        <row r="27">
          <cell r="C27" t="str">
            <v>税収等</v>
          </cell>
          <cell r="E27" t="str">
            <v>支払基金交付金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147717000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147717000</v>
          </cell>
        </row>
        <row r="28">
          <cell r="C28" t="str">
            <v>税収等</v>
          </cell>
          <cell r="E28" t="str">
            <v>長期前受金戻入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C29" t="str">
            <v>税収等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C30" t="str">
            <v>税収等</v>
          </cell>
          <cell r="E30" t="str">
            <v>税収等　小計</v>
          </cell>
          <cell r="F30">
            <v>2477720381</v>
          </cell>
          <cell r="G30">
            <v>19535190</v>
          </cell>
          <cell r="H30">
            <v>-1936190</v>
          </cell>
          <cell r="I30">
            <v>106772924</v>
          </cell>
          <cell r="J30">
            <v>58297000</v>
          </cell>
          <cell r="K30">
            <v>70297230</v>
          </cell>
          <cell r="L30">
            <v>139120976</v>
          </cell>
          <cell r="M30">
            <v>40949195</v>
          </cell>
          <cell r="N30">
            <v>345707124</v>
          </cell>
          <cell r="O30">
            <v>0</v>
          </cell>
          <cell r="P30">
            <v>0</v>
          </cell>
          <cell r="Q30">
            <v>-374651704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2495319381</v>
          </cell>
          <cell r="Y30">
            <v>2881812126</v>
          </cell>
        </row>
        <row r="31">
          <cell r="C31" t="str">
            <v>国県等補助金</v>
          </cell>
          <cell r="D31" t="str">
            <v>資本的_x000D_補助金</v>
          </cell>
          <cell r="E31" t="str">
            <v>国庫支出金</v>
          </cell>
          <cell r="F31">
            <v>121727000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121727000</v>
          </cell>
          <cell r="Y31">
            <v>121727000</v>
          </cell>
        </row>
        <row r="32">
          <cell r="C32" t="str">
            <v>国県等補助金</v>
          </cell>
          <cell r="D32" t="str">
            <v>資本的_x000D_補助金</v>
          </cell>
          <cell r="E32" t="str">
            <v>県支出金</v>
          </cell>
          <cell r="F32">
            <v>1294000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1294000</v>
          </cell>
          <cell r="Y32">
            <v>1294000</v>
          </cell>
        </row>
        <row r="33">
          <cell r="C33" t="str">
            <v>国県等補助金</v>
          </cell>
          <cell r="D33" t="str">
            <v>資本的_x000D_補助金</v>
          </cell>
          <cell r="E33" t="str">
            <v>資本的補助金　小計</v>
          </cell>
          <cell r="F33">
            <v>123021000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123021000</v>
          </cell>
          <cell r="Y33">
            <v>123021000</v>
          </cell>
        </row>
        <row r="34">
          <cell r="C34" t="str">
            <v>国県等補助金</v>
          </cell>
          <cell r="D34" t="str">
            <v>経常的_x000D_補助金</v>
          </cell>
          <cell r="E34" t="str">
            <v>国庫支出金</v>
          </cell>
          <cell r="F34">
            <v>290933042</v>
          </cell>
          <cell r="G34">
            <v>0</v>
          </cell>
          <cell r="H34">
            <v>0</v>
          </cell>
          <cell r="I34">
            <v>190000</v>
          </cell>
          <cell r="J34">
            <v>1157000</v>
          </cell>
          <cell r="K34">
            <v>102561</v>
          </cell>
          <cell r="L34">
            <v>219227000</v>
          </cell>
          <cell r="M34">
            <v>0</v>
          </cell>
          <cell r="N34">
            <v>151179679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290933042</v>
          </cell>
          <cell r="Y34">
            <v>662789282</v>
          </cell>
        </row>
        <row r="35">
          <cell r="C35" t="str">
            <v>国県等補助金</v>
          </cell>
          <cell r="D35" t="str">
            <v>経常的_x000D_補助金</v>
          </cell>
          <cell r="E35" t="str">
            <v>県支出金</v>
          </cell>
          <cell r="F35">
            <v>191366534</v>
          </cell>
          <cell r="G35">
            <v>23464000</v>
          </cell>
          <cell r="H35">
            <v>0</v>
          </cell>
          <cell r="I35">
            <v>374424194</v>
          </cell>
          <cell r="J35">
            <v>8313000</v>
          </cell>
          <cell r="K35">
            <v>0</v>
          </cell>
          <cell r="L35">
            <v>0</v>
          </cell>
          <cell r="M35">
            <v>0</v>
          </cell>
          <cell r="N35">
            <v>84785489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214830534</v>
          </cell>
          <cell r="Y35">
            <v>682353217</v>
          </cell>
        </row>
        <row r="36">
          <cell r="C36" t="str">
            <v>国県等補助金</v>
          </cell>
          <cell r="D36" t="str">
            <v>経常的_x000D_補助金</v>
          </cell>
          <cell r="E36" t="str">
            <v>経常的補助金　小計</v>
          </cell>
          <cell r="F36">
            <v>482299576</v>
          </cell>
          <cell r="G36">
            <v>23464000</v>
          </cell>
          <cell r="H36">
            <v>0</v>
          </cell>
          <cell r="I36">
            <v>374614194</v>
          </cell>
          <cell r="J36">
            <v>9470000</v>
          </cell>
          <cell r="K36">
            <v>102561</v>
          </cell>
          <cell r="L36">
            <v>219227000</v>
          </cell>
          <cell r="M36">
            <v>0</v>
          </cell>
          <cell r="N36">
            <v>235965168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505763576</v>
          </cell>
          <cell r="Y36">
            <v>1345142499</v>
          </cell>
        </row>
        <row r="37">
          <cell r="C37" t="str">
            <v>国県等補助金</v>
          </cell>
          <cell r="E37" t="str">
            <v>国県等補助金　小計</v>
          </cell>
          <cell r="F37">
            <v>605320576</v>
          </cell>
          <cell r="G37">
            <v>23464000</v>
          </cell>
          <cell r="H37">
            <v>0</v>
          </cell>
          <cell r="I37">
            <v>374614194</v>
          </cell>
          <cell r="J37">
            <v>9470000</v>
          </cell>
          <cell r="K37">
            <v>102561</v>
          </cell>
          <cell r="L37">
            <v>219227000</v>
          </cell>
          <cell r="M37">
            <v>0</v>
          </cell>
          <cell r="N37">
            <v>235965168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628784576</v>
          </cell>
          <cell r="Y37">
            <v>1468163499</v>
          </cell>
        </row>
        <row r="38">
          <cell r="C38" t="str">
            <v>財源</v>
          </cell>
          <cell r="E38" t="str">
            <v>合計</v>
          </cell>
          <cell r="F38">
            <v>3083040957</v>
          </cell>
          <cell r="G38">
            <v>42999190</v>
          </cell>
          <cell r="H38">
            <v>-1936190</v>
          </cell>
          <cell r="I38">
            <v>481387118</v>
          </cell>
          <cell r="J38">
            <v>67767000</v>
          </cell>
          <cell r="K38">
            <v>70399791</v>
          </cell>
          <cell r="L38">
            <v>358347976</v>
          </cell>
          <cell r="M38">
            <v>40949195</v>
          </cell>
          <cell r="N38">
            <v>581672292</v>
          </cell>
          <cell r="O38">
            <v>0</v>
          </cell>
          <cell r="P38">
            <v>0</v>
          </cell>
          <cell r="Q38">
            <v>-374651704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3124103957</v>
          </cell>
          <cell r="Y38">
            <v>4349975625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723E-1A5E-4253-ADA2-EEAD4913E240}">
  <sheetPr>
    <pageSetUpPr fitToPage="1"/>
  </sheetPr>
  <dimension ref="A1:I44"/>
  <sheetViews>
    <sheetView zoomScaleNormal="100" workbookViewId="0">
      <selection activeCell="B17" sqref="B17"/>
    </sheetView>
  </sheetViews>
  <sheetFormatPr defaultColWidth="8.875" defaultRowHeight="11.25" x14ac:dyDescent="0.15"/>
  <cols>
    <col min="1" max="1" width="35.5" style="2" bestFit="1" customWidth="1"/>
    <col min="2" max="9" width="16.625" style="2" customWidth="1"/>
    <col min="10" max="16384" width="8.875" style="2"/>
  </cols>
  <sheetData>
    <row r="1" spans="1:8" ht="21" x14ac:dyDescent="0.15">
      <c r="A1" s="60" t="s">
        <v>145</v>
      </c>
      <c r="B1" s="60"/>
      <c r="C1" s="60"/>
      <c r="D1" s="60"/>
      <c r="E1" s="60"/>
      <c r="F1" s="60"/>
      <c r="G1" s="60"/>
      <c r="H1" s="60"/>
    </row>
    <row r="2" spans="1:8" ht="13.5" x14ac:dyDescent="0.15">
      <c r="A2" s="3" t="s">
        <v>151</v>
      </c>
      <c r="B2" s="3"/>
      <c r="C2" s="3"/>
      <c r="D2" s="3"/>
      <c r="E2" s="3"/>
      <c r="F2" s="3"/>
      <c r="G2" s="3"/>
      <c r="H2" s="5" t="s">
        <v>259</v>
      </c>
    </row>
    <row r="3" spans="1:8" ht="13.5" x14ac:dyDescent="0.15">
      <c r="A3" s="3" t="s">
        <v>150</v>
      </c>
      <c r="B3" s="3"/>
      <c r="C3" s="3"/>
      <c r="D3" s="3"/>
      <c r="E3" s="3"/>
      <c r="F3" s="3"/>
      <c r="G3" s="3"/>
      <c r="H3" s="3"/>
    </row>
    <row r="4" spans="1:8" ht="13.5" x14ac:dyDescent="0.15">
      <c r="A4" s="4" t="s">
        <v>122</v>
      </c>
      <c r="B4" s="3"/>
      <c r="C4" s="3"/>
      <c r="D4" s="3"/>
      <c r="E4" s="3"/>
      <c r="F4" s="3"/>
      <c r="G4" s="3"/>
      <c r="H4" s="5" t="s">
        <v>179</v>
      </c>
    </row>
    <row r="5" spans="1:8" ht="33.75" x14ac:dyDescent="0.15">
      <c r="A5" s="28" t="s">
        <v>90</v>
      </c>
      <c r="B5" s="29" t="s">
        <v>123</v>
      </c>
      <c r="C5" s="29" t="s">
        <v>124</v>
      </c>
      <c r="D5" s="29" t="s">
        <v>125</v>
      </c>
      <c r="E5" s="29" t="s">
        <v>126</v>
      </c>
      <c r="F5" s="29" t="s">
        <v>127</v>
      </c>
      <c r="G5" s="29" t="s">
        <v>149</v>
      </c>
      <c r="H5" s="29" t="s">
        <v>128</v>
      </c>
    </row>
    <row r="6" spans="1:8" ht="12.95" customHeight="1" x14ac:dyDescent="0.15">
      <c r="A6" s="30" t="s">
        <v>129</v>
      </c>
      <c r="B6" s="31">
        <v>11685439704</v>
      </c>
      <c r="C6" s="31">
        <v>34595290</v>
      </c>
      <c r="D6" s="31">
        <v>80030829</v>
      </c>
      <c r="E6" s="31">
        <v>11640004165</v>
      </c>
      <c r="F6" s="31">
        <v>6027700958</v>
      </c>
      <c r="G6" s="31">
        <v>234352859</v>
      </c>
      <c r="H6" s="31">
        <v>5612303207</v>
      </c>
    </row>
    <row r="7" spans="1:8" ht="12.95" customHeight="1" x14ac:dyDescent="0.15">
      <c r="A7" s="30" t="s">
        <v>130</v>
      </c>
      <c r="B7" s="31">
        <v>2139805568</v>
      </c>
      <c r="C7" s="31">
        <v>0</v>
      </c>
      <c r="D7" s="31">
        <v>26986309</v>
      </c>
      <c r="E7" s="31">
        <v>2112819259</v>
      </c>
      <c r="F7" s="31">
        <v>0</v>
      </c>
      <c r="G7" s="31">
        <v>0</v>
      </c>
      <c r="H7" s="31">
        <v>2112819259</v>
      </c>
    </row>
    <row r="8" spans="1:8" ht="12.95" customHeight="1" x14ac:dyDescent="0.15">
      <c r="A8" s="30" t="s">
        <v>131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spans="1:8" ht="12.95" customHeight="1" x14ac:dyDescent="0.15">
      <c r="A9" s="30" t="s">
        <v>132</v>
      </c>
      <c r="B9" s="31">
        <v>9195612024</v>
      </c>
      <c r="C9" s="31">
        <v>10450000</v>
      </c>
      <c r="D9" s="31">
        <v>53044520</v>
      </c>
      <c r="E9" s="31">
        <v>9153017504</v>
      </c>
      <c r="F9" s="31">
        <v>5905581355</v>
      </c>
      <c r="G9" s="31">
        <v>219355484</v>
      </c>
      <c r="H9" s="31">
        <v>3247436149</v>
      </c>
    </row>
    <row r="10" spans="1:8" ht="12.95" customHeight="1" x14ac:dyDescent="0.15">
      <c r="A10" s="30" t="s">
        <v>133</v>
      </c>
      <c r="B10" s="31">
        <v>349092112</v>
      </c>
      <c r="C10" s="31">
        <v>5845290</v>
      </c>
      <c r="D10" s="31">
        <v>0</v>
      </c>
      <c r="E10" s="31">
        <v>354937402</v>
      </c>
      <c r="F10" s="31">
        <v>121189604</v>
      </c>
      <c r="G10" s="31">
        <v>14997375</v>
      </c>
      <c r="H10" s="31">
        <v>233747798</v>
      </c>
    </row>
    <row r="11" spans="1:8" ht="12.95" customHeight="1" x14ac:dyDescent="0.15">
      <c r="A11" s="30" t="s">
        <v>146</v>
      </c>
      <c r="B11" s="31">
        <v>930000</v>
      </c>
      <c r="C11" s="31">
        <v>0</v>
      </c>
      <c r="D11" s="31">
        <v>0</v>
      </c>
      <c r="E11" s="31">
        <v>930000</v>
      </c>
      <c r="F11" s="31">
        <v>929999</v>
      </c>
      <c r="G11" s="31">
        <v>0</v>
      </c>
      <c r="H11" s="31">
        <v>1</v>
      </c>
    </row>
    <row r="12" spans="1:8" ht="12.95" customHeight="1" x14ac:dyDescent="0.15">
      <c r="A12" s="30" t="s">
        <v>147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</row>
    <row r="13" spans="1:8" ht="12.95" customHeight="1" x14ac:dyDescent="0.15">
      <c r="A13" s="30" t="s">
        <v>148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</row>
    <row r="14" spans="1:8" ht="12.95" customHeight="1" x14ac:dyDescent="0.15">
      <c r="A14" s="30" t="s">
        <v>61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15" spans="1:8" ht="12.95" customHeight="1" x14ac:dyDescent="0.15">
      <c r="A15" s="30" t="s">
        <v>134</v>
      </c>
      <c r="B15" s="31">
        <v>0</v>
      </c>
      <c r="C15" s="31">
        <v>18300000</v>
      </c>
      <c r="D15" s="31">
        <v>0</v>
      </c>
      <c r="E15" s="31">
        <v>18300000</v>
      </c>
      <c r="F15" s="31">
        <v>0</v>
      </c>
      <c r="G15" s="31">
        <v>0</v>
      </c>
      <c r="H15" s="31">
        <v>18300000</v>
      </c>
    </row>
    <row r="16" spans="1:8" ht="12.95" customHeight="1" x14ac:dyDescent="0.15">
      <c r="A16" s="30" t="s">
        <v>135</v>
      </c>
      <c r="B16" s="31">
        <v>28577153991</v>
      </c>
      <c r="C16" s="31">
        <v>313886891</v>
      </c>
      <c r="D16" s="31">
        <v>26580566</v>
      </c>
      <c r="E16" s="31">
        <v>28864460316</v>
      </c>
      <c r="F16" s="31">
        <v>17733860394</v>
      </c>
      <c r="G16" s="31">
        <v>552340619</v>
      </c>
      <c r="H16" s="31">
        <v>11130599922</v>
      </c>
    </row>
    <row r="17" spans="1:9" ht="12.95" customHeight="1" x14ac:dyDescent="0.15">
      <c r="A17" s="30" t="s">
        <v>130</v>
      </c>
      <c r="B17" s="31">
        <v>1534541605</v>
      </c>
      <c r="C17" s="31">
        <v>0</v>
      </c>
      <c r="D17" s="31">
        <v>0</v>
      </c>
      <c r="E17" s="31">
        <v>1534541605</v>
      </c>
      <c r="F17" s="31">
        <v>0</v>
      </c>
      <c r="G17" s="31">
        <v>0</v>
      </c>
      <c r="H17" s="31">
        <v>1534541605</v>
      </c>
    </row>
    <row r="18" spans="1:9" ht="12.95" customHeight="1" x14ac:dyDescent="0.15">
      <c r="A18" s="30" t="s">
        <v>132</v>
      </c>
      <c r="B18" s="31">
        <v>325557752</v>
      </c>
      <c r="C18" s="31">
        <v>0</v>
      </c>
      <c r="D18" s="31">
        <v>0</v>
      </c>
      <c r="E18" s="31">
        <v>325557752</v>
      </c>
      <c r="F18" s="31">
        <v>175182469</v>
      </c>
      <c r="G18" s="31">
        <v>5848812</v>
      </c>
      <c r="H18" s="31">
        <v>150375283</v>
      </c>
    </row>
    <row r="19" spans="1:9" ht="12.95" customHeight="1" x14ac:dyDescent="0.15">
      <c r="A19" s="30" t="s">
        <v>133</v>
      </c>
      <c r="B19" s="31">
        <v>26710124634</v>
      </c>
      <c r="C19" s="31">
        <v>269379440</v>
      </c>
      <c r="D19" s="31">
        <v>19650566</v>
      </c>
      <c r="E19" s="31">
        <v>26959853508</v>
      </c>
      <c r="F19" s="31">
        <v>17558677925</v>
      </c>
      <c r="G19" s="31">
        <v>546491807</v>
      </c>
      <c r="H19" s="31">
        <v>9401175583</v>
      </c>
    </row>
    <row r="20" spans="1:9" ht="12.95" customHeight="1" x14ac:dyDescent="0.15">
      <c r="A20" s="30" t="s">
        <v>61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</row>
    <row r="21" spans="1:9" ht="12.95" customHeight="1" x14ac:dyDescent="0.15">
      <c r="A21" s="30" t="s">
        <v>134</v>
      </c>
      <c r="B21" s="31">
        <v>6930000</v>
      </c>
      <c r="C21" s="31">
        <v>44507451</v>
      </c>
      <c r="D21" s="31">
        <v>6930000</v>
      </c>
      <c r="E21" s="31">
        <v>44507451</v>
      </c>
      <c r="F21" s="31">
        <v>0</v>
      </c>
      <c r="G21" s="31">
        <v>0</v>
      </c>
      <c r="H21" s="31">
        <v>44507451</v>
      </c>
    </row>
    <row r="22" spans="1:9" ht="12.95" customHeight="1" x14ac:dyDescent="0.15">
      <c r="A22" s="30" t="s">
        <v>136</v>
      </c>
      <c r="B22" s="31">
        <v>2758252107</v>
      </c>
      <c r="C22" s="31">
        <v>112779833</v>
      </c>
      <c r="D22" s="31">
        <v>20373120</v>
      </c>
      <c r="E22" s="31">
        <v>2850658820</v>
      </c>
      <c r="F22" s="31">
        <v>2379130259</v>
      </c>
      <c r="G22" s="31">
        <v>49295250</v>
      </c>
      <c r="H22" s="31">
        <v>471528561</v>
      </c>
    </row>
    <row r="23" spans="1:9" ht="12.95" customHeight="1" x14ac:dyDescent="0.15">
      <c r="A23" s="30" t="s">
        <v>10</v>
      </c>
      <c r="B23" s="31">
        <v>43020845802</v>
      </c>
      <c r="C23" s="31">
        <v>461262014</v>
      </c>
      <c r="D23" s="31">
        <v>126984515</v>
      </c>
      <c r="E23" s="31">
        <v>43355123301</v>
      </c>
      <c r="F23" s="31">
        <v>26140691611</v>
      </c>
      <c r="G23" s="31">
        <v>835988728</v>
      </c>
      <c r="H23" s="31">
        <v>17214431690</v>
      </c>
    </row>
    <row r="25" spans="1:9" ht="13.5" x14ac:dyDescent="0.15">
      <c r="A25" s="4" t="s">
        <v>137</v>
      </c>
      <c r="B25" s="3"/>
      <c r="C25" s="3"/>
      <c r="D25" s="3"/>
      <c r="E25" s="3"/>
      <c r="F25" s="3"/>
      <c r="G25" s="3"/>
      <c r="H25" s="3"/>
      <c r="I25" s="5" t="s">
        <v>179</v>
      </c>
    </row>
    <row r="26" spans="1:9" ht="22.5" x14ac:dyDescent="0.15">
      <c r="A26" s="28" t="s">
        <v>90</v>
      </c>
      <c r="B26" s="29" t="s">
        <v>138</v>
      </c>
      <c r="C26" s="28" t="s">
        <v>139</v>
      </c>
      <c r="D26" s="28" t="s">
        <v>140</v>
      </c>
      <c r="E26" s="28" t="s">
        <v>141</v>
      </c>
      <c r="F26" s="28" t="s">
        <v>142</v>
      </c>
      <c r="G26" s="28" t="s">
        <v>143</v>
      </c>
      <c r="H26" s="28" t="s">
        <v>144</v>
      </c>
      <c r="I26" s="28" t="s">
        <v>10</v>
      </c>
    </row>
    <row r="27" spans="1:9" ht="12.95" customHeight="1" x14ac:dyDescent="0.15">
      <c r="A27" s="30" t="s">
        <v>129</v>
      </c>
      <c r="B27" s="31">
        <v>16710206</v>
      </c>
      <c r="C27" s="31">
        <v>1575280013</v>
      </c>
      <c r="D27" s="31">
        <v>760477257</v>
      </c>
      <c r="E27" s="31">
        <v>54544037</v>
      </c>
      <c r="F27" s="31">
        <v>2050704808</v>
      </c>
      <c r="G27" s="31">
        <v>18336196</v>
      </c>
      <c r="H27" s="31">
        <v>1136250690</v>
      </c>
      <c r="I27" s="31">
        <v>5612303207</v>
      </c>
    </row>
    <row r="28" spans="1:9" ht="12.95" customHeight="1" x14ac:dyDescent="0.15">
      <c r="A28" s="30" t="s">
        <v>130</v>
      </c>
      <c r="B28" s="31">
        <v>6177936</v>
      </c>
      <c r="C28" s="31">
        <v>715971150</v>
      </c>
      <c r="D28" s="31">
        <v>108727861</v>
      </c>
      <c r="E28" s="31">
        <v>9997264</v>
      </c>
      <c r="F28" s="31">
        <v>1157868008</v>
      </c>
      <c r="G28" s="31">
        <v>152154</v>
      </c>
      <c r="H28" s="31">
        <v>113924886</v>
      </c>
      <c r="I28" s="31">
        <v>2112819259</v>
      </c>
    </row>
    <row r="29" spans="1:9" ht="12.95" customHeight="1" x14ac:dyDescent="0.15">
      <c r="A29" s="30" t="s">
        <v>131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</row>
    <row r="30" spans="1:9" ht="12.95" customHeight="1" x14ac:dyDescent="0.15">
      <c r="A30" s="30" t="s">
        <v>132</v>
      </c>
      <c r="B30" s="31">
        <v>7676638</v>
      </c>
      <c r="C30" s="31">
        <v>812587070</v>
      </c>
      <c r="D30" s="31">
        <v>591537958</v>
      </c>
      <c r="E30" s="31">
        <v>43901797</v>
      </c>
      <c r="F30" s="31">
        <v>829296919</v>
      </c>
      <c r="G30" s="31">
        <v>4621376</v>
      </c>
      <c r="H30" s="31">
        <v>957814391</v>
      </c>
      <c r="I30" s="31">
        <v>3247436149</v>
      </c>
    </row>
    <row r="31" spans="1:9" ht="12.95" customHeight="1" x14ac:dyDescent="0.15">
      <c r="A31" s="30" t="s">
        <v>133</v>
      </c>
      <c r="B31" s="31">
        <v>2855632</v>
      </c>
      <c r="C31" s="31">
        <v>28421792</v>
      </c>
      <c r="D31" s="31">
        <v>60211438</v>
      </c>
      <c r="E31" s="31">
        <v>644976</v>
      </c>
      <c r="F31" s="31">
        <v>63539881</v>
      </c>
      <c r="G31" s="31">
        <v>13562666</v>
      </c>
      <c r="H31" s="31">
        <v>64511413</v>
      </c>
      <c r="I31" s="31">
        <v>233747798</v>
      </c>
    </row>
    <row r="32" spans="1:9" ht="12.95" customHeight="1" x14ac:dyDescent="0.15">
      <c r="A32" s="30" t="s">
        <v>146</v>
      </c>
      <c r="B32" s="31">
        <v>0</v>
      </c>
      <c r="C32" s="31">
        <v>1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1</v>
      </c>
    </row>
    <row r="33" spans="1:9" ht="12.95" customHeight="1" x14ac:dyDescent="0.15">
      <c r="A33" s="30" t="s">
        <v>147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</row>
    <row r="34" spans="1:9" ht="12.95" customHeight="1" x14ac:dyDescent="0.15">
      <c r="A34" s="30" t="s">
        <v>148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</row>
    <row r="35" spans="1:9" ht="12.95" customHeight="1" x14ac:dyDescent="0.15">
      <c r="A35" s="30" t="s">
        <v>61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</row>
    <row r="36" spans="1:9" ht="12.95" customHeight="1" x14ac:dyDescent="0.15">
      <c r="A36" s="30" t="s">
        <v>134</v>
      </c>
      <c r="B36" s="31">
        <v>0</v>
      </c>
      <c r="C36" s="31">
        <v>18300000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18300000</v>
      </c>
    </row>
    <row r="37" spans="1:9" ht="12.95" customHeight="1" x14ac:dyDescent="0.15">
      <c r="A37" s="30" t="s">
        <v>135</v>
      </c>
      <c r="B37" s="31">
        <v>6861016383</v>
      </c>
      <c r="C37" s="31">
        <v>0</v>
      </c>
      <c r="D37" s="31">
        <v>0</v>
      </c>
      <c r="E37" s="31">
        <v>3636175318</v>
      </c>
      <c r="F37" s="31">
        <v>372145865</v>
      </c>
      <c r="G37" s="31">
        <v>83635277</v>
      </c>
      <c r="H37" s="31">
        <v>177627079</v>
      </c>
      <c r="I37" s="31">
        <v>11130599922</v>
      </c>
    </row>
    <row r="38" spans="1:9" ht="12.95" customHeight="1" x14ac:dyDescent="0.15">
      <c r="A38" s="30" t="s">
        <v>130</v>
      </c>
      <c r="B38" s="31">
        <v>1199649403</v>
      </c>
      <c r="C38" s="31">
        <v>0</v>
      </c>
      <c r="D38" s="31">
        <v>0</v>
      </c>
      <c r="E38" s="31">
        <v>103913433</v>
      </c>
      <c r="F38" s="31">
        <v>119108003</v>
      </c>
      <c r="G38" s="31">
        <v>2016</v>
      </c>
      <c r="H38" s="31">
        <v>111868750</v>
      </c>
      <c r="I38" s="31">
        <v>1534541605</v>
      </c>
    </row>
    <row r="39" spans="1:9" ht="12.95" customHeight="1" x14ac:dyDescent="0.15">
      <c r="A39" s="30" t="s">
        <v>132</v>
      </c>
      <c r="B39" s="31">
        <v>50960676</v>
      </c>
      <c r="C39" s="31">
        <v>0</v>
      </c>
      <c r="D39" s="31">
        <v>0</v>
      </c>
      <c r="E39" s="31">
        <v>99414607</v>
      </c>
      <c r="F39" s="31">
        <v>0</v>
      </c>
      <c r="G39" s="31">
        <v>0</v>
      </c>
      <c r="H39" s="31">
        <v>0</v>
      </c>
      <c r="I39" s="31">
        <v>150375283</v>
      </c>
    </row>
    <row r="40" spans="1:9" ht="12.95" customHeight="1" x14ac:dyDescent="0.15">
      <c r="A40" s="30" t="s">
        <v>133</v>
      </c>
      <c r="B40" s="31">
        <v>5610406304</v>
      </c>
      <c r="C40" s="31">
        <v>0</v>
      </c>
      <c r="D40" s="31">
        <v>0</v>
      </c>
      <c r="E40" s="31">
        <v>3388339827</v>
      </c>
      <c r="F40" s="31">
        <v>253037862</v>
      </c>
      <c r="G40" s="31">
        <v>83633261</v>
      </c>
      <c r="H40" s="31">
        <v>65758329</v>
      </c>
      <c r="I40" s="31">
        <v>9401175583</v>
      </c>
    </row>
    <row r="41" spans="1:9" ht="12.95" customHeight="1" x14ac:dyDescent="0.15">
      <c r="A41" s="30" t="s">
        <v>61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</row>
    <row r="42" spans="1:9" x14ac:dyDescent="0.15">
      <c r="A42" s="30" t="s">
        <v>134</v>
      </c>
      <c r="B42" s="31">
        <v>0</v>
      </c>
      <c r="C42" s="31">
        <v>0</v>
      </c>
      <c r="D42" s="31">
        <v>0</v>
      </c>
      <c r="E42" s="31">
        <v>44507451</v>
      </c>
      <c r="F42" s="31">
        <v>0</v>
      </c>
      <c r="G42" s="31">
        <v>0</v>
      </c>
      <c r="H42" s="31">
        <v>0</v>
      </c>
      <c r="I42" s="31">
        <v>44507451</v>
      </c>
    </row>
    <row r="43" spans="1:9" x14ac:dyDescent="0.15">
      <c r="A43" s="30" t="s">
        <v>136</v>
      </c>
      <c r="B43" s="31">
        <v>27940029</v>
      </c>
      <c r="C43" s="31">
        <v>25254069</v>
      </c>
      <c r="D43" s="31">
        <v>5805087</v>
      </c>
      <c r="E43" s="31">
        <v>348017024</v>
      </c>
      <c r="F43" s="31">
        <v>8879391</v>
      </c>
      <c r="G43" s="31">
        <v>0</v>
      </c>
      <c r="H43" s="31">
        <v>55632961</v>
      </c>
      <c r="I43" s="31">
        <v>471528561</v>
      </c>
    </row>
    <row r="44" spans="1:9" x14ac:dyDescent="0.15">
      <c r="A44" s="30" t="s">
        <v>10</v>
      </c>
      <c r="B44" s="31">
        <v>6905666618</v>
      </c>
      <c r="C44" s="31">
        <v>1600534082</v>
      </c>
      <c r="D44" s="31">
        <v>766282344</v>
      </c>
      <c r="E44" s="31">
        <v>4038736379</v>
      </c>
      <c r="F44" s="31">
        <v>2431730064</v>
      </c>
      <c r="G44" s="31">
        <v>101971473</v>
      </c>
      <c r="H44" s="31">
        <v>1369510730</v>
      </c>
      <c r="I44" s="31">
        <v>17214431690</v>
      </c>
    </row>
  </sheetData>
  <mergeCells count="1">
    <mergeCell ref="A1:H1"/>
  </mergeCells>
  <phoneticPr fontId="3"/>
  <pageMargins left="0.3888888888888889" right="0.3888888888888889" top="0.3888888888888889" bottom="0.3888888888888889" header="0.19444444444444445" footer="0.19444444444444445"/>
  <pageSetup paperSize="9" scale="76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CA57-9EA9-4610-A149-6BF48B9B42FE}">
  <dimension ref="A1:F10"/>
  <sheetViews>
    <sheetView zoomScale="130" zoomScaleNormal="130" workbookViewId="0">
      <selection activeCell="E10" sqref="E10"/>
    </sheetView>
  </sheetViews>
  <sheetFormatPr defaultColWidth="8.875" defaultRowHeight="11.25" x14ac:dyDescent="0.15"/>
  <cols>
    <col min="1" max="1" width="18.875" style="2" customWidth="1"/>
    <col min="2" max="6" width="20.875" style="2" customWidth="1"/>
    <col min="7" max="16384" width="8.875" style="2"/>
  </cols>
  <sheetData>
    <row r="1" spans="1:6" ht="21" x14ac:dyDescent="0.2">
      <c r="A1" s="1" t="s">
        <v>89</v>
      </c>
    </row>
    <row r="2" spans="1:6" ht="13.5" x14ac:dyDescent="0.15">
      <c r="A2" s="3" t="s">
        <v>151</v>
      </c>
    </row>
    <row r="3" spans="1:6" ht="13.5" x14ac:dyDescent="0.15">
      <c r="A3" s="3" t="s">
        <v>259</v>
      </c>
    </row>
    <row r="4" spans="1:6" ht="13.5" x14ac:dyDescent="0.15">
      <c r="A4" s="3" t="s">
        <v>150</v>
      </c>
      <c r="F4" s="5" t="s">
        <v>179</v>
      </c>
    </row>
    <row r="5" spans="1:6" ht="22.5" customHeight="1" x14ac:dyDescent="0.15">
      <c r="A5" s="61" t="s">
        <v>90</v>
      </c>
      <c r="B5" s="61" t="s">
        <v>91</v>
      </c>
      <c r="C5" s="61" t="s">
        <v>92</v>
      </c>
      <c r="D5" s="61" t="s">
        <v>93</v>
      </c>
      <c r="E5" s="61"/>
      <c r="F5" s="61" t="s">
        <v>94</v>
      </c>
    </row>
    <row r="6" spans="1:6" ht="22.5" customHeight="1" x14ac:dyDescent="0.15">
      <c r="A6" s="61"/>
      <c r="B6" s="61"/>
      <c r="C6" s="61"/>
      <c r="D6" s="6" t="s">
        <v>95</v>
      </c>
      <c r="E6" s="6" t="s">
        <v>30</v>
      </c>
      <c r="F6" s="61"/>
    </row>
    <row r="7" spans="1:6" ht="18" customHeight="1" x14ac:dyDescent="0.15">
      <c r="A7" s="27" t="s">
        <v>117</v>
      </c>
      <c r="B7" s="22">
        <v>624857000</v>
      </c>
      <c r="C7" s="22">
        <v>106264000</v>
      </c>
      <c r="D7" s="22">
        <v>198566000</v>
      </c>
      <c r="E7" s="22">
        <v>0</v>
      </c>
      <c r="F7" s="22">
        <v>532555000</v>
      </c>
    </row>
    <row r="8" spans="1:6" ht="18" customHeight="1" x14ac:dyDescent="0.15">
      <c r="A8" s="27" t="s">
        <v>118</v>
      </c>
      <c r="B8" s="22">
        <v>56879865</v>
      </c>
      <c r="C8" s="22">
        <v>55929252</v>
      </c>
      <c r="D8" s="22">
        <v>56879865</v>
      </c>
      <c r="E8" s="22"/>
      <c r="F8" s="22">
        <v>55929252</v>
      </c>
    </row>
    <row r="9" spans="1:6" ht="18" customHeight="1" x14ac:dyDescent="0.15">
      <c r="A9" s="27" t="s">
        <v>180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</row>
    <row r="10" spans="1:6" ht="18" customHeight="1" x14ac:dyDescent="0.15">
      <c r="A10" s="23" t="s">
        <v>10</v>
      </c>
      <c r="B10" s="22">
        <f>SUM(B7:B9)</f>
        <v>681736865</v>
      </c>
      <c r="C10" s="22">
        <f t="shared" ref="C10:F10" si="0">SUM(C7:C9)</f>
        <v>162193252</v>
      </c>
      <c r="D10" s="22">
        <f t="shared" si="0"/>
        <v>255445865</v>
      </c>
      <c r="E10" s="22">
        <f t="shared" si="0"/>
        <v>0</v>
      </c>
      <c r="F10" s="22">
        <f t="shared" si="0"/>
        <v>588484252</v>
      </c>
    </row>
  </sheetData>
  <mergeCells count="5">
    <mergeCell ref="A5:A6"/>
    <mergeCell ref="B5:B6"/>
    <mergeCell ref="C5:C6"/>
    <mergeCell ref="D5:E5"/>
    <mergeCell ref="F5:F6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853F-D5D3-465A-BD06-8DB522C39BCA}">
  <dimension ref="A1:E32"/>
  <sheetViews>
    <sheetView tabSelected="1" workbookViewId="0">
      <selection activeCell="D11" sqref="D11"/>
    </sheetView>
  </sheetViews>
  <sheetFormatPr defaultColWidth="8.875" defaultRowHeight="11.25" x14ac:dyDescent="0.15"/>
  <cols>
    <col min="1" max="1" width="25.875" style="2" customWidth="1"/>
    <col min="2" max="2" width="42.125" style="2" bestFit="1" customWidth="1"/>
    <col min="3" max="3" width="26.75" style="2" bestFit="1" customWidth="1"/>
    <col min="4" max="4" width="9.625" style="2" customWidth="1"/>
    <col min="5" max="5" width="30.5" style="2" bestFit="1" customWidth="1"/>
    <col min="6" max="16384" width="8.875" style="2"/>
  </cols>
  <sheetData>
    <row r="1" spans="1:5" ht="21" x14ac:dyDescent="0.2">
      <c r="A1" s="1" t="s">
        <v>96</v>
      </c>
    </row>
    <row r="2" spans="1:5" ht="13.5" x14ac:dyDescent="0.15">
      <c r="A2" s="3" t="s">
        <v>151</v>
      </c>
    </row>
    <row r="3" spans="1:5" ht="13.5" x14ac:dyDescent="0.15">
      <c r="A3" s="3" t="s">
        <v>259</v>
      </c>
    </row>
    <row r="4" spans="1:5" ht="13.5" x14ac:dyDescent="0.15">
      <c r="A4" s="3" t="s">
        <v>150</v>
      </c>
      <c r="E4" s="5" t="s">
        <v>179</v>
      </c>
    </row>
    <row r="5" spans="1:5" ht="22.5" customHeight="1" x14ac:dyDescent="0.15">
      <c r="A5" s="6" t="s">
        <v>90</v>
      </c>
      <c r="B5" s="6" t="s">
        <v>97</v>
      </c>
      <c r="C5" s="6" t="s">
        <v>98</v>
      </c>
      <c r="D5" s="6" t="s">
        <v>99</v>
      </c>
      <c r="E5" s="6" t="s">
        <v>100</v>
      </c>
    </row>
    <row r="6" spans="1:5" ht="18" customHeight="1" x14ac:dyDescent="0.15">
      <c r="A6" s="71" t="s">
        <v>101</v>
      </c>
      <c r="B6" s="35" t="s">
        <v>185</v>
      </c>
      <c r="C6" s="35" t="s">
        <v>181</v>
      </c>
      <c r="D6" s="22">
        <v>1457000</v>
      </c>
      <c r="E6" s="35" t="s">
        <v>185</v>
      </c>
    </row>
    <row r="7" spans="1:5" ht="18" customHeight="1" x14ac:dyDescent="0.15">
      <c r="A7" s="71"/>
      <c r="B7" s="35" t="s">
        <v>225</v>
      </c>
      <c r="C7" s="35" t="s">
        <v>207</v>
      </c>
      <c r="D7" s="22">
        <v>1337000</v>
      </c>
      <c r="E7" s="35" t="s">
        <v>225</v>
      </c>
    </row>
    <row r="8" spans="1:5" ht="18" customHeight="1" x14ac:dyDescent="0.15">
      <c r="A8" s="71"/>
      <c r="B8" s="35" t="s">
        <v>262</v>
      </c>
      <c r="C8" s="35" t="s">
        <v>226</v>
      </c>
      <c r="D8" s="22">
        <v>10366000</v>
      </c>
      <c r="E8" s="35" t="s">
        <v>229</v>
      </c>
    </row>
    <row r="9" spans="1:5" ht="18" customHeight="1" x14ac:dyDescent="0.15">
      <c r="A9" s="71"/>
      <c r="B9" s="35" t="s">
        <v>197</v>
      </c>
      <c r="C9" s="35" t="s">
        <v>222</v>
      </c>
      <c r="D9" s="22">
        <v>247453000</v>
      </c>
      <c r="E9" s="35" t="s">
        <v>197</v>
      </c>
    </row>
    <row r="10" spans="1:5" ht="18" customHeight="1" x14ac:dyDescent="0.15">
      <c r="A10" s="71"/>
      <c r="B10" s="35" t="s">
        <v>197</v>
      </c>
      <c r="C10" s="35" t="s">
        <v>224</v>
      </c>
      <c r="D10" s="22">
        <v>2081000</v>
      </c>
      <c r="E10" s="35" t="s">
        <v>197</v>
      </c>
    </row>
    <row r="11" spans="1:5" ht="18" customHeight="1" x14ac:dyDescent="0.15">
      <c r="A11" s="72"/>
      <c r="B11" s="10" t="s">
        <v>102</v>
      </c>
      <c r="C11" s="17"/>
      <c r="D11" s="22">
        <f>SUM(D6:D10)</f>
        <v>262694000</v>
      </c>
      <c r="E11" s="17"/>
    </row>
    <row r="12" spans="1:5" ht="18" customHeight="1" x14ac:dyDescent="0.15">
      <c r="A12" s="73" t="s">
        <v>103</v>
      </c>
      <c r="B12" s="35" t="s">
        <v>187</v>
      </c>
      <c r="C12" s="35" t="s">
        <v>207</v>
      </c>
      <c r="D12" s="54">
        <v>310102138</v>
      </c>
      <c r="E12" s="35" t="s">
        <v>208</v>
      </c>
    </row>
    <row r="13" spans="1:5" ht="18" customHeight="1" x14ac:dyDescent="0.15">
      <c r="A13" s="73"/>
      <c r="B13" s="35" t="s">
        <v>186</v>
      </c>
      <c r="C13" s="35" t="s">
        <v>207</v>
      </c>
      <c r="D13" s="54">
        <v>269503610</v>
      </c>
      <c r="E13" s="35" t="s">
        <v>186</v>
      </c>
    </row>
    <row r="14" spans="1:5" ht="18" customHeight="1" x14ac:dyDescent="0.15">
      <c r="A14" s="73"/>
      <c r="B14" s="35" t="s">
        <v>188</v>
      </c>
      <c r="C14" s="35" t="s">
        <v>207</v>
      </c>
      <c r="D14" s="54">
        <v>161306277</v>
      </c>
      <c r="E14" s="35" t="s">
        <v>188</v>
      </c>
    </row>
    <row r="15" spans="1:5" ht="18" customHeight="1" x14ac:dyDescent="0.15">
      <c r="A15" s="73"/>
      <c r="B15" s="35" t="s">
        <v>182</v>
      </c>
      <c r="C15" s="35" t="s">
        <v>224</v>
      </c>
      <c r="D15" s="54">
        <v>97225000</v>
      </c>
      <c r="E15" s="35" t="s">
        <v>209</v>
      </c>
    </row>
    <row r="16" spans="1:5" ht="18" customHeight="1" x14ac:dyDescent="0.15">
      <c r="A16" s="73"/>
      <c r="B16" s="35" t="s">
        <v>189</v>
      </c>
      <c r="C16" s="35" t="s">
        <v>207</v>
      </c>
      <c r="D16" s="54">
        <v>63048742</v>
      </c>
      <c r="E16" s="35" t="s">
        <v>189</v>
      </c>
    </row>
    <row r="17" spans="1:5" ht="18" customHeight="1" x14ac:dyDescent="0.15">
      <c r="A17" s="73"/>
      <c r="B17" s="35" t="s">
        <v>210</v>
      </c>
      <c r="C17" s="35" t="s">
        <v>223</v>
      </c>
      <c r="D17" s="54">
        <v>56450800</v>
      </c>
      <c r="E17" s="35" t="s">
        <v>210</v>
      </c>
    </row>
    <row r="18" spans="1:5" ht="18" customHeight="1" x14ac:dyDescent="0.15">
      <c r="A18" s="73"/>
      <c r="B18" s="35" t="s">
        <v>183</v>
      </c>
      <c r="C18" s="35" t="s">
        <v>207</v>
      </c>
      <c r="D18" s="54">
        <v>55712300</v>
      </c>
      <c r="E18" s="35" t="s">
        <v>211</v>
      </c>
    </row>
    <row r="19" spans="1:5" ht="18" customHeight="1" x14ac:dyDescent="0.15">
      <c r="A19" s="73"/>
      <c r="B19" s="35" t="s">
        <v>212</v>
      </c>
      <c r="C19" s="35" t="s">
        <v>207</v>
      </c>
      <c r="D19" s="54">
        <v>53551307</v>
      </c>
      <c r="E19" s="35" t="s">
        <v>212</v>
      </c>
    </row>
    <row r="20" spans="1:5" ht="18" customHeight="1" x14ac:dyDescent="0.15">
      <c r="A20" s="73"/>
      <c r="B20" s="35" t="s">
        <v>216</v>
      </c>
      <c r="C20" s="35" t="s">
        <v>207</v>
      </c>
      <c r="D20" s="54">
        <v>26663223</v>
      </c>
      <c r="E20" s="35" t="s">
        <v>216</v>
      </c>
    </row>
    <row r="21" spans="1:5" ht="18" customHeight="1" x14ac:dyDescent="0.15">
      <c r="A21" s="73"/>
      <c r="B21" s="35" t="s">
        <v>196</v>
      </c>
      <c r="C21" s="35" t="s">
        <v>207</v>
      </c>
      <c r="D21" s="54">
        <v>28480645</v>
      </c>
      <c r="E21" s="35" t="s">
        <v>215</v>
      </c>
    </row>
    <row r="22" spans="1:5" ht="18" customHeight="1" x14ac:dyDescent="0.15">
      <c r="A22" s="73"/>
      <c r="B22" s="35" t="s">
        <v>214</v>
      </c>
      <c r="C22" s="35" t="s">
        <v>207</v>
      </c>
      <c r="D22" s="54">
        <v>25917270</v>
      </c>
      <c r="E22" s="35" t="s">
        <v>214</v>
      </c>
    </row>
    <row r="23" spans="1:5" ht="18" customHeight="1" x14ac:dyDescent="0.15">
      <c r="A23" s="73"/>
      <c r="B23" s="35" t="s">
        <v>263</v>
      </c>
      <c r="C23" s="35" t="s">
        <v>264</v>
      </c>
      <c r="D23" s="54">
        <v>27380000</v>
      </c>
      <c r="E23" s="35" t="s">
        <v>263</v>
      </c>
    </row>
    <row r="24" spans="1:5" ht="18" customHeight="1" x14ac:dyDescent="0.15">
      <c r="A24" s="73"/>
      <c r="B24" s="35" t="s">
        <v>227</v>
      </c>
      <c r="C24" s="35" t="s">
        <v>228</v>
      </c>
      <c r="D24" s="54">
        <v>10000000</v>
      </c>
      <c r="E24" s="35" t="s">
        <v>213</v>
      </c>
    </row>
    <row r="25" spans="1:5" ht="18" customHeight="1" x14ac:dyDescent="0.15">
      <c r="A25" s="73"/>
      <c r="B25" s="35" t="s">
        <v>218</v>
      </c>
      <c r="C25" s="35" t="s">
        <v>207</v>
      </c>
      <c r="D25" s="54">
        <v>22774632</v>
      </c>
      <c r="E25" s="35" t="s">
        <v>218</v>
      </c>
    </row>
    <row r="26" spans="1:5" ht="18" customHeight="1" x14ac:dyDescent="0.15">
      <c r="A26" s="73"/>
      <c r="B26" s="35" t="s">
        <v>219</v>
      </c>
      <c r="C26" s="35" t="s">
        <v>207</v>
      </c>
      <c r="D26" s="54">
        <v>18039785</v>
      </c>
      <c r="E26" s="35" t="s">
        <v>219</v>
      </c>
    </row>
    <row r="27" spans="1:5" ht="18" customHeight="1" x14ac:dyDescent="0.15">
      <c r="A27" s="73"/>
      <c r="B27" s="35" t="s">
        <v>220</v>
      </c>
      <c r="C27" s="35" t="s">
        <v>207</v>
      </c>
      <c r="D27" s="54">
        <v>18814087</v>
      </c>
      <c r="E27" s="35" t="s">
        <v>220</v>
      </c>
    </row>
    <row r="28" spans="1:5" ht="18" customHeight="1" x14ac:dyDescent="0.15">
      <c r="A28" s="73"/>
      <c r="B28" s="35" t="s">
        <v>198</v>
      </c>
      <c r="C28" s="35" t="s">
        <v>207</v>
      </c>
      <c r="D28" s="54">
        <v>18000000</v>
      </c>
      <c r="E28" s="35" t="s">
        <v>217</v>
      </c>
    </row>
    <row r="29" spans="1:5" ht="18" customHeight="1" x14ac:dyDescent="0.15">
      <c r="A29" s="73"/>
      <c r="B29" s="35" t="s">
        <v>221</v>
      </c>
      <c r="C29" s="35" t="s">
        <v>207</v>
      </c>
      <c r="D29" s="54">
        <v>12146584</v>
      </c>
      <c r="E29" s="35" t="s">
        <v>221</v>
      </c>
    </row>
    <row r="30" spans="1:5" ht="18" customHeight="1" x14ac:dyDescent="0.15">
      <c r="A30" s="73"/>
      <c r="B30" s="35" t="s">
        <v>184</v>
      </c>
      <c r="C30" s="17"/>
      <c r="D30" s="54">
        <f>D31-SUM(D12:D29)</f>
        <v>201399645</v>
      </c>
      <c r="E30" s="35"/>
    </row>
    <row r="31" spans="1:5" ht="18" customHeight="1" x14ac:dyDescent="0.15">
      <c r="A31" s="72"/>
      <c r="B31" s="10" t="s">
        <v>102</v>
      </c>
      <c r="C31" s="17"/>
      <c r="D31" s="54">
        <f>D32-D11</f>
        <v>1476516045</v>
      </c>
      <c r="E31" s="17"/>
    </row>
    <row r="32" spans="1:5" ht="18" customHeight="1" x14ac:dyDescent="0.15">
      <c r="A32" s="10" t="s">
        <v>10</v>
      </c>
      <c r="B32" s="17"/>
      <c r="C32" s="17"/>
      <c r="D32" s="22">
        <v>1739210045</v>
      </c>
      <c r="E32" s="17"/>
    </row>
  </sheetData>
  <mergeCells count="2">
    <mergeCell ref="A6:A11"/>
    <mergeCell ref="A12:A31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9CBD-8635-47F3-B096-D9F3B28FE42D}">
  <dimension ref="A1:E136"/>
  <sheetViews>
    <sheetView zoomScaleNormal="100" workbookViewId="0">
      <selection activeCell="H26" sqref="H26"/>
    </sheetView>
  </sheetViews>
  <sheetFormatPr defaultColWidth="8.875" defaultRowHeight="11.25" x14ac:dyDescent="0.15"/>
  <cols>
    <col min="1" max="1" width="21.875" style="43" customWidth="1"/>
    <col min="2" max="2" width="22.75" style="43" customWidth="1"/>
    <col min="3" max="3" width="18.5" style="43" customWidth="1"/>
    <col min="4" max="4" width="22.125" style="43" customWidth="1"/>
    <col min="5" max="5" width="22.125" style="55" customWidth="1"/>
    <col min="6" max="6" width="9.75" style="2" bestFit="1" customWidth="1"/>
    <col min="7" max="16384" width="8.875" style="2"/>
  </cols>
  <sheetData>
    <row r="1" spans="1:5" ht="21" x14ac:dyDescent="0.2">
      <c r="A1" s="1" t="s">
        <v>104</v>
      </c>
    </row>
    <row r="2" spans="1:5" ht="13.5" x14ac:dyDescent="0.15">
      <c r="A2" s="3" t="s">
        <v>151</v>
      </c>
    </row>
    <row r="3" spans="1:5" ht="13.5" x14ac:dyDescent="0.15">
      <c r="A3" s="3" t="s">
        <v>265</v>
      </c>
    </row>
    <row r="4" spans="1:5" ht="13.5" x14ac:dyDescent="0.15">
      <c r="A4" s="3" t="s">
        <v>150</v>
      </c>
      <c r="E4" s="56" t="s">
        <v>179</v>
      </c>
    </row>
    <row r="5" spans="1:5" ht="22.5" customHeight="1" x14ac:dyDescent="0.15">
      <c r="A5" s="37" t="s">
        <v>105</v>
      </c>
      <c r="B5" s="37" t="s">
        <v>90</v>
      </c>
      <c r="C5" s="82" t="s">
        <v>106</v>
      </c>
      <c r="D5" s="82"/>
      <c r="E5" s="57" t="s">
        <v>99</v>
      </c>
    </row>
    <row r="6" spans="1:5" ht="21" customHeight="1" x14ac:dyDescent="0.15">
      <c r="A6" s="79" t="s">
        <v>107</v>
      </c>
      <c r="B6" s="78" t="s">
        <v>108</v>
      </c>
      <c r="C6" s="44" t="s">
        <v>232</v>
      </c>
      <c r="D6" s="45"/>
      <c r="E6" s="31">
        <v>414406224</v>
      </c>
    </row>
    <row r="7" spans="1:5" ht="21" customHeight="1" x14ac:dyDescent="0.15">
      <c r="A7" s="74"/>
      <c r="B7" s="76"/>
      <c r="C7" s="44" t="s">
        <v>233</v>
      </c>
      <c r="D7" s="45"/>
      <c r="E7" s="31">
        <v>51119000</v>
      </c>
    </row>
    <row r="8" spans="1:5" ht="21" customHeight="1" x14ac:dyDescent="0.15">
      <c r="A8" s="74"/>
      <c r="B8" s="76"/>
      <c r="C8" s="44" t="s">
        <v>234</v>
      </c>
      <c r="D8" s="45"/>
      <c r="E8" s="31">
        <v>173000</v>
      </c>
    </row>
    <row r="9" spans="1:5" ht="21" customHeight="1" x14ac:dyDescent="0.15">
      <c r="A9" s="74"/>
      <c r="B9" s="76"/>
      <c r="C9" s="44" t="s">
        <v>235</v>
      </c>
      <c r="D9" s="45"/>
      <c r="E9" s="31">
        <v>5125000</v>
      </c>
    </row>
    <row r="10" spans="1:5" ht="21" customHeight="1" x14ac:dyDescent="0.15">
      <c r="A10" s="74"/>
      <c r="B10" s="76"/>
      <c r="C10" s="44" t="s">
        <v>236</v>
      </c>
      <c r="D10" s="45"/>
      <c r="E10" s="31">
        <v>6738000</v>
      </c>
    </row>
    <row r="11" spans="1:5" ht="21" customHeight="1" x14ac:dyDescent="0.15">
      <c r="A11" s="74"/>
      <c r="B11" s="76"/>
      <c r="C11" s="44" t="s">
        <v>191</v>
      </c>
      <c r="D11" s="45"/>
      <c r="E11" s="31">
        <v>4952000</v>
      </c>
    </row>
    <row r="12" spans="1:5" ht="21" customHeight="1" x14ac:dyDescent="0.15">
      <c r="A12" s="74"/>
      <c r="B12" s="76"/>
      <c r="C12" s="44" t="s">
        <v>237</v>
      </c>
      <c r="D12" s="45"/>
      <c r="E12" s="31">
        <v>74777000</v>
      </c>
    </row>
    <row r="13" spans="1:5" ht="21" customHeight="1" x14ac:dyDescent="0.15">
      <c r="A13" s="74"/>
      <c r="B13" s="76"/>
      <c r="C13" s="44" t="s">
        <v>238</v>
      </c>
      <c r="D13" s="45"/>
      <c r="E13" s="31">
        <v>63281013</v>
      </c>
    </row>
    <row r="14" spans="1:5" ht="21" customHeight="1" x14ac:dyDescent="0.15">
      <c r="A14" s="74"/>
      <c r="B14" s="76"/>
      <c r="C14" s="44" t="s">
        <v>190</v>
      </c>
      <c r="D14" s="45"/>
      <c r="E14" s="31">
        <v>7215000</v>
      </c>
    </row>
    <row r="15" spans="1:5" ht="21" customHeight="1" x14ac:dyDescent="0.15">
      <c r="A15" s="74"/>
      <c r="B15" s="76"/>
      <c r="C15" s="44" t="s">
        <v>239</v>
      </c>
      <c r="D15" s="45"/>
      <c r="E15" s="31">
        <v>11941000</v>
      </c>
    </row>
    <row r="16" spans="1:5" ht="21" customHeight="1" x14ac:dyDescent="0.15">
      <c r="A16" s="74"/>
      <c r="B16" s="76"/>
      <c r="C16" s="44" t="s">
        <v>240</v>
      </c>
      <c r="D16" s="45"/>
      <c r="E16" s="31">
        <v>1801854000</v>
      </c>
    </row>
    <row r="17" spans="1:5" ht="21" customHeight="1" x14ac:dyDescent="0.15">
      <c r="A17" s="74"/>
      <c r="B17" s="76"/>
      <c r="C17" s="44" t="s">
        <v>241</v>
      </c>
      <c r="D17" s="45"/>
      <c r="E17" s="31">
        <v>503000</v>
      </c>
    </row>
    <row r="18" spans="1:5" ht="21" customHeight="1" x14ac:dyDescent="0.15">
      <c r="A18" s="74"/>
      <c r="B18" s="76"/>
      <c r="C18" s="44" t="s">
        <v>242</v>
      </c>
      <c r="D18" s="45"/>
      <c r="E18" s="31">
        <v>23467034</v>
      </c>
    </row>
    <row r="19" spans="1:5" ht="21" customHeight="1" x14ac:dyDescent="0.15">
      <c r="A19" s="74"/>
      <c r="B19" s="76"/>
      <c r="C19" s="44" t="s">
        <v>243</v>
      </c>
      <c r="D19" s="45"/>
      <c r="E19" s="31">
        <v>53052000</v>
      </c>
    </row>
    <row r="20" spans="1:5" ht="21" customHeight="1" x14ac:dyDescent="0.15">
      <c r="A20" s="74"/>
      <c r="B20" s="77"/>
      <c r="C20" s="46" t="s">
        <v>42</v>
      </c>
      <c r="D20" s="45"/>
      <c r="E20" s="31">
        <v>2518603271</v>
      </c>
    </row>
    <row r="21" spans="1:5" ht="21" customHeight="1" x14ac:dyDescent="0.15">
      <c r="A21" s="74"/>
      <c r="B21" s="78" t="s">
        <v>193</v>
      </c>
      <c r="C21" s="79" t="s">
        <v>230</v>
      </c>
      <c r="D21" s="38" t="s">
        <v>194</v>
      </c>
      <c r="E21" s="31">
        <v>28657568</v>
      </c>
    </row>
    <row r="22" spans="1:5" ht="21" customHeight="1" x14ac:dyDescent="0.15">
      <c r="A22" s="74"/>
      <c r="B22" s="76"/>
      <c r="C22" s="74"/>
      <c r="D22" s="38" t="s">
        <v>195</v>
      </c>
      <c r="E22" s="31">
        <v>6033052</v>
      </c>
    </row>
    <row r="23" spans="1:5" ht="21" customHeight="1" x14ac:dyDescent="0.15">
      <c r="A23" s="74"/>
      <c r="B23" s="76"/>
      <c r="C23" s="75"/>
      <c r="D23" s="41" t="s">
        <v>102</v>
      </c>
      <c r="E23" s="31">
        <v>34690620</v>
      </c>
    </row>
    <row r="24" spans="1:5" ht="21" customHeight="1" x14ac:dyDescent="0.15">
      <c r="A24" s="74"/>
      <c r="B24" s="76"/>
      <c r="C24" s="79" t="s">
        <v>231</v>
      </c>
      <c r="D24" s="38" t="s">
        <v>194</v>
      </c>
      <c r="E24" s="31">
        <v>249020179</v>
      </c>
    </row>
    <row r="25" spans="1:5" ht="21" customHeight="1" x14ac:dyDescent="0.15">
      <c r="A25" s="74"/>
      <c r="B25" s="76"/>
      <c r="C25" s="74"/>
      <c r="D25" s="38" t="s">
        <v>195</v>
      </c>
      <c r="E25" s="31">
        <v>173942133</v>
      </c>
    </row>
    <row r="26" spans="1:5" ht="21" customHeight="1" x14ac:dyDescent="0.15">
      <c r="A26" s="74"/>
      <c r="B26" s="76"/>
      <c r="C26" s="75"/>
      <c r="D26" s="41" t="s">
        <v>102</v>
      </c>
      <c r="E26" s="31">
        <v>422962312</v>
      </c>
    </row>
    <row r="27" spans="1:5" ht="21" customHeight="1" x14ac:dyDescent="0.15">
      <c r="A27" s="74"/>
      <c r="B27" s="77"/>
      <c r="C27" s="80" t="s">
        <v>42</v>
      </c>
      <c r="D27" s="81"/>
      <c r="E27" s="31">
        <v>457652932</v>
      </c>
    </row>
    <row r="28" spans="1:5" ht="21" customHeight="1" x14ac:dyDescent="0.15">
      <c r="A28" s="74"/>
      <c r="B28" s="46"/>
      <c r="C28" s="48" t="s">
        <v>10</v>
      </c>
      <c r="D28" s="47"/>
      <c r="E28" s="58">
        <v>2976256203</v>
      </c>
    </row>
    <row r="29" spans="1:5" ht="21" customHeight="1" x14ac:dyDescent="0.15">
      <c r="A29" s="83" t="s">
        <v>252</v>
      </c>
      <c r="B29" s="84" t="s">
        <v>250</v>
      </c>
      <c r="C29" s="44" t="s">
        <v>242</v>
      </c>
      <c r="D29" s="45"/>
      <c r="E29" s="31">
        <v>17811489</v>
      </c>
    </row>
    <row r="30" spans="1:5" ht="21" customHeight="1" x14ac:dyDescent="0.15">
      <c r="A30" s="83"/>
      <c r="B30" s="84"/>
      <c r="C30" s="44" t="s">
        <v>244</v>
      </c>
      <c r="D30" s="45"/>
      <c r="E30" s="31">
        <v>2002183</v>
      </c>
    </row>
    <row r="31" spans="1:5" ht="21" customHeight="1" x14ac:dyDescent="0.15">
      <c r="A31" s="83"/>
      <c r="B31" s="84"/>
      <c r="C31" s="46" t="s">
        <v>42</v>
      </c>
      <c r="D31" s="45"/>
      <c r="E31" s="31">
        <v>19813672</v>
      </c>
    </row>
    <row r="32" spans="1:5" ht="21" customHeight="1" x14ac:dyDescent="0.15">
      <c r="A32" s="83"/>
      <c r="B32" s="78" t="s">
        <v>193</v>
      </c>
      <c r="C32" s="79" t="s">
        <v>230</v>
      </c>
      <c r="D32" s="38" t="s">
        <v>194</v>
      </c>
      <c r="E32" s="31">
        <v>0</v>
      </c>
    </row>
    <row r="33" spans="1:5" ht="21" customHeight="1" x14ac:dyDescent="0.15">
      <c r="A33" s="83"/>
      <c r="B33" s="76"/>
      <c r="C33" s="74"/>
      <c r="D33" s="38" t="s">
        <v>195</v>
      </c>
      <c r="E33" s="31">
        <v>0</v>
      </c>
    </row>
    <row r="34" spans="1:5" ht="21" customHeight="1" x14ac:dyDescent="0.15">
      <c r="A34" s="83"/>
      <c r="B34" s="76"/>
      <c r="C34" s="75"/>
      <c r="D34" s="41" t="s">
        <v>102</v>
      </c>
      <c r="E34" s="31">
        <v>0</v>
      </c>
    </row>
    <row r="35" spans="1:5" ht="21" customHeight="1" x14ac:dyDescent="0.15">
      <c r="A35" s="83"/>
      <c r="B35" s="76"/>
      <c r="C35" s="79" t="s">
        <v>231</v>
      </c>
      <c r="D35" s="38" t="s">
        <v>194</v>
      </c>
      <c r="E35" s="31">
        <v>0</v>
      </c>
    </row>
    <row r="36" spans="1:5" ht="21" customHeight="1" x14ac:dyDescent="0.15">
      <c r="A36" s="83"/>
      <c r="B36" s="76"/>
      <c r="C36" s="74"/>
      <c r="D36" s="38" t="s">
        <v>195</v>
      </c>
      <c r="E36" s="31">
        <v>23464000</v>
      </c>
    </row>
    <row r="37" spans="1:5" ht="21" customHeight="1" x14ac:dyDescent="0.15">
      <c r="A37" s="83"/>
      <c r="B37" s="76"/>
      <c r="C37" s="75"/>
      <c r="D37" s="41" t="s">
        <v>102</v>
      </c>
      <c r="E37" s="31">
        <v>23464000</v>
      </c>
    </row>
    <row r="38" spans="1:5" ht="21" customHeight="1" x14ac:dyDescent="0.15">
      <c r="A38" s="83"/>
      <c r="B38" s="77"/>
      <c r="C38" s="80" t="s">
        <v>42</v>
      </c>
      <c r="D38" s="81"/>
      <c r="E38" s="31">
        <v>23464000</v>
      </c>
    </row>
    <row r="39" spans="1:5" ht="21" customHeight="1" x14ac:dyDescent="0.15">
      <c r="A39" s="83"/>
      <c r="B39" s="46"/>
      <c r="C39" s="48" t="s">
        <v>10</v>
      </c>
      <c r="D39" s="47"/>
      <c r="E39" s="31">
        <v>43277672</v>
      </c>
    </row>
    <row r="40" spans="1:5" ht="21" customHeight="1" x14ac:dyDescent="0.15">
      <c r="A40" s="74" t="s">
        <v>253</v>
      </c>
      <c r="B40" s="76" t="s">
        <v>250</v>
      </c>
      <c r="C40" s="44" t="s">
        <v>244</v>
      </c>
      <c r="D40" s="45"/>
      <c r="E40" s="31">
        <v>-2002183</v>
      </c>
    </row>
    <row r="41" spans="1:5" ht="21" customHeight="1" x14ac:dyDescent="0.15">
      <c r="A41" s="74"/>
      <c r="B41" s="77"/>
      <c r="C41" s="46" t="s">
        <v>42</v>
      </c>
      <c r="D41" s="45"/>
      <c r="E41" s="31">
        <v>-2002183</v>
      </c>
    </row>
    <row r="42" spans="1:5" ht="21" customHeight="1" x14ac:dyDescent="0.15">
      <c r="A42" s="74"/>
      <c r="B42" s="78" t="s">
        <v>193</v>
      </c>
      <c r="C42" s="79" t="s">
        <v>230</v>
      </c>
      <c r="D42" s="38" t="s">
        <v>194</v>
      </c>
      <c r="E42" s="31">
        <v>0</v>
      </c>
    </row>
    <row r="43" spans="1:5" ht="21" customHeight="1" x14ac:dyDescent="0.15">
      <c r="A43" s="74"/>
      <c r="B43" s="76"/>
      <c r="C43" s="74"/>
      <c r="D43" s="38" t="s">
        <v>195</v>
      </c>
      <c r="E43" s="31">
        <v>0</v>
      </c>
    </row>
    <row r="44" spans="1:5" ht="21" customHeight="1" x14ac:dyDescent="0.15">
      <c r="A44" s="74"/>
      <c r="B44" s="76"/>
      <c r="C44" s="75"/>
      <c r="D44" s="41" t="s">
        <v>102</v>
      </c>
      <c r="E44" s="31">
        <v>0</v>
      </c>
    </row>
    <row r="45" spans="1:5" ht="21" customHeight="1" x14ac:dyDescent="0.15">
      <c r="A45" s="74"/>
      <c r="B45" s="76"/>
      <c r="C45" s="79" t="s">
        <v>231</v>
      </c>
      <c r="D45" s="38" t="s">
        <v>194</v>
      </c>
      <c r="E45" s="31">
        <v>0</v>
      </c>
    </row>
    <row r="46" spans="1:5" ht="21" customHeight="1" x14ac:dyDescent="0.15">
      <c r="A46" s="74"/>
      <c r="B46" s="76"/>
      <c r="C46" s="74"/>
      <c r="D46" s="38" t="s">
        <v>195</v>
      </c>
      <c r="E46" s="31">
        <v>0</v>
      </c>
    </row>
    <row r="47" spans="1:5" ht="21" customHeight="1" x14ac:dyDescent="0.15">
      <c r="A47" s="74"/>
      <c r="B47" s="76"/>
      <c r="C47" s="75"/>
      <c r="D47" s="41" t="s">
        <v>102</v>
      </c>
      <c r="E47" s="31">
        <v>0</v>
      </c>
    </row>
    <row r="48" spans="1:5" ht="21" customHeight="1" x14ac:dyDescent="0.15">
      <c r="A48" s="74"/>
      <c r="B48" s="77"/>
      <c r="C48" s="80" t="s">
        <v>42</v>
      </c>
      <c r="D48" s="81"/>
      <c r="E48" s="31">
        <v>0</v>
      </c>
    </row>
    <row r="49" spans="1:5" ht="21" customHeight="1" x14ac:dyDescent="0.15">
      <c r="A49" s="75"/>
      <c r="B49" s="46"/>
      <c r="C49" s="48" t="s">
        <v>10</v>
      </c>
      <c r="D49" s="47"/>
      <c r="E49" s="31">
        <v>-2002183</v>
      </c>
    </row>
    <row r="50" spans="1:5" ht="21" customHeight="1" x14ac:dyDescent="0.15">
      <c r="A50" s="74" t="s">
        <v>254</v>
      </c>
      <c r="B50" s="76" t="s">
        <v>250</v>
      </c>
      <c r="C50" s="44" t="s">
        <v>245</v>
      </c>
      <c r="D50" s="45"/>
      <c r="E50" s="31">
        <v>73763600</v>
      </c>
    </row>
    <row r="51" spans="1:5" ht="21" customHeight="1" x14ac:dyDescent="0.15">
      <c r="A51" s="74"/>
      <c r="B51" s="76"/>
      <c r="C51" s="44" t="s">
        <v>246</v>
      </c>
      <c r="D51" s="45"/>
      <c r="E51" s="31">
        <v>776100</v>
      </c>
    </row>
    <row r="52" spans="1:5" ht="21" customHeight="1" x14ac:dyDescent="0.15">
      <c r="A52" s="74"/>
      <c r="B52" s="76"/>
      <c r="C52" s="44" t="s">
        <v>247</v>
      </c>
      <c r="D52" s="45"/>
      <c r="E52" s="31">
        <v>661000</v>
      </c>
    </row>
    <row r="53" spans="1:5" ht="21" customHeight="1" x14ac:dyDescent="0.15">
      <c r="A53" s="74"/>
      <c r="B53" s="76"/>
      <c r="C53" s="44" t="s">
        <v>244</v>
      </c>
      <c r="D53" s="45"/>
      <c r="E53" s="31">
        <v>26047531</v>
      </c>
    </row>
    <row r="54" spans="1:5" ht="21" customHeight="1" x14ac:dyDescent="0.15">
      <c r="A54" s="74"/>
      <c r="B54" s="77"/>
      <c r="C54" s="46" t="s">
        <v>42</v>
      </c>
      <c r="D54" s="45"/>
      <c r="E54" s="31">
        <v>101248231</v>
      </c>
    </row>
    <row r="55" spans="1:5" ht="21" customHeight="1" x14ac:dyDescent="0.15">
      <c r="A55" s="74"/>
      <c r="B55" s="78" t="s">
        <v>193</v>
      </c>
      <c r="C55" s="79" t="s">
        <v>230</v>
      </c>
      <c r="D55" s="38" t="s">
        <v>194</v>
      </c>
      <c r="E55" s="31">
        <v>0</v>
      </c>
    </row>
    <row r="56" spans="1:5" ht="21" customHeight="1" x14ac:dyDescent="0.15">
      <c r="A56" s="74"/>
      <c r="B56" s="76"/>
      <c r="C56" s="74"/>
      <c r="D56" s="38" t="s">
        <v>195</v>
      </c>
      <c r="E56" s="31">
        <v>0</v>
      </c>
    </row>
    <row r="57" spans="1:5" ht="21" customHeight="1" x14ac:dyDescent="0.15">
      <c r="A57" s="74"/>
      <c r="B57" s="76"/>
      <c r="C57" s="75"/>
      <c r="D57" s="41" t="s">
        <v>102</v>
      </c>
      <c r="E57" s="31">
        <v>0</v>
      </c>
    </row>
    <row r="58" spans="1:5" ht="21" customHeight="1" x14ac:dyDescent="0.15">
      <c r="A58" s="74"/>
      <c r="B58" s="76"/>
      <c r="C58" s="79" t="s">
        <v>231</v>
      </c>
      <c r="D58" s="38" t="s">
        <v>194</v>
      </c>
      <c r="E58" s="31">
        <v>2013000</v>
      </c>
    </row>
    <row r="59" spans="1:5" ht="21" customHeight="1" x14ac:dyDescent="0.15">
      <c r="A59" s="74"/>
      <c r="B59" s="76"/>
      <c r="C59" s="74"/>
      <c r="D59" s="38" t="s">
        <v>195</v>
      </c>
      <c r="E59" s="31">
        <v>376813788</v>
      </c>
    </row>
    <row r="60" spans="1:5" ht="21" customHeight="1" x14ac:dyDescent="0.15">
      <c r="A60" s="74"/>
      <c r="B60" s="76"/>
      <c r="C60" s="75"/>
      <c r="D60" s="41" t="s">
        <v>102</v>
      </c>
      <c r="E60" s="31">
        <v>378826788</v>
      </c>
    </row>
    <row r="61" spans="1:5" ht="21" customHeight="1" x14ac:dyDescent="0.15">
      <c r="A61" s="74"/>
      <c r="B61" s="77"/>
      <c r="C61" s="80" t="s">
        <v>42</v>
      </c>
      <c r="D61" s="81"/>
      <c r="E61" s="31">
        <v>378826788</v>
      </c>
    </row>
    <row r="62" spans="1:5" ht="21" customHeight="1" x14ac:dyDescent="0.15">
      <c r="A62" s="75"/>
      <c r="B62" s="46"/>
      <c r="C62" s="48" t="s">
        <v>10</v>
      </c>
      <c r="D62" s="47"/>
      <c r="E62" s="31">
        <v>480075019</v>
      </c>
    </row>
    <row r="63" spans="1:5" ht="21" customHeight="1" x14ac:dyDescent="0.15">
      <c r="A63" s="74" t="s">
        <v>255</v>
      </c>
      <c r="B63" s="76"/>
      <c r="C63" s="44" t="s">
        <v>244</v>
      </c>
      <c r="D63" s="45"/>
      <c r="E63" s="31">
        <v>72993785</v>
      </c>
    </row>
    <row r="64" spans="1:5" ht="21" customHeight="1" x14ac:dyDescent="0.15">
      <c r="A64" s="74"/>
      <c r="B64" s="77"/>
      <c r="C64" s="46" t="s">
        <v>42</v>
      </c>
      <c r="D64" s="45"/>
      <c r="E64" s="31">
        <v>72993785</v>
      </c>
    </row>
    <row r="65" spans="1:5" ht="21" customHeight="1" x14ac:dyDescent="0.15">
      <c r="A65" s="74"/>
      <c r="B65" s="78" t="s">
        <v>193</v>
      </c>
      <c r="C65" s="79" t="s">
        <v>230</v>
      </c>
      <c r="D65" s="38" t="s">
        <v>194</v>
      </c>
      <c r="E65" s="31">
        <v>0</v>
      </c>
    </row>
    <row r="66" spans="1:5" ht="21" customHeight="1" x14ac:dyDescent="0.15">
      <c r="A66" s="74"/>
      <c r="B66" s="76"/>
      <c r="C66" s="74"/>
      <c r="D66" s="38" t="s">
        <v>195</v>
      </c>
      <c r="E66" s="31">
        <v>0</v>
      </c>
    </row>
    <row r="67" spans="1:5" ht="21" customHeight="1" x14ac:dyDescent="0.15">
      <c r="A67" s="74"/>
      <c r="B67" s="76"/>
      <c r="C67" s="75"/>
      <c r="D67" s="41" t="s">
        <v>102</v>
      </c>
      <c r="E67" s="31">
        <v>0</v>
      </c>
    </row>
    <row r="68" spans="1:5" ht="21" customHeight="1" x14ac:dyDescent="0.15">
      <c r="A68" s="74"/>
      <c r="B68" s="76"/>
      <c r="C68" s="79" t="s">
        <v>231</v>
      </c>
      <c r="D68" s="38" t="s">
        <v>194</v>
      </c>
      <c r="E68" s="31">
        <v>0</v>
      </c>
    </row>
    <row r="69" spans="1:5" ht="21" customHeight="1" x14ac:dyDescent="0.15">
      <c r="A69" s="74"/>
      <c r="B69" s="76"/>
      <c r="C69" s="74"/>
      <c r="D69" s="38" t="s">
        <v>195</v>
      </c>
      <c r="E69" s="31">
        <v>1077000</v>
      </c>
    </row>
    <row r="70" spans="1:5" ht="21" customHeight="1" x14ac:dyDescent="0.15">
      <c r="A70" s="74"/>
      <c r="B70" s="76"/>
      <c r="C70" s="75"/>
      <c r="D70" s="41" t="s">
        <v>102</v>
      </c>
      <c r="E70" s="31">
        <v>1077000</v>
      </c>
    </row>
    <row r="71" spans="1:5" ht="21" customHeight="1" x14ac:dyDescent="0.15">
      <c r="A71" s="74"/>
      <c r="B71" s="77"/>
      <c r="C71" s="80" t="s">
        <v>42</v>
      </c>
      <c r="D71" s="81"/>
      <c r="E71" s="31">
        <v>1077000</v>
      </c>
    </row>
    <row r="72" spans="1:5" ht="21" customHeight="1" x14ac:dyDescent="0.15">
      <c r="A72" s="75"/>
      <c r="B72" s="46"/>
      <c r="C72" s="48" t="s">
        <v>10</v>
      </c>
      <c r="D72" s="47"/>
      <c r="E72" s="31">
        <v>74070785</v>
      </c>
    </row>
    <row r="73" spans="1:5" ht="21" customHeight="1" x14ac:dyDescent="0.15">
      <c r="A73" s="74" t="s">
        <v>256</v>
      </c>
      <c r="B73" s="76" t="s">
        <v>250</v>
      </c>
      <c r="C73" s="44" t="s">
        <v>242</v>
      </c>
      <c r="D73" s="45"/>
      <c r="E73" s="31">
        <v>2424611</v>
      </c>
    </row>
    <row r="74" spans="1:5" ht="21" customHeight="1" x14ac:dyDescent="0.15">
      <c r="A74" s="74"/>
      <c r="B74" s="76"/>
      <c r="C74" s="44" t="s">
        <v>244</v>
      </c>
      <c r="D74" s="45"/>
      <c r="E74" s="31">
        <v>23534300</v>
      </c>
    </row>
    <row r="75" spans="1:5" ht="21" customHeight="1" x14ac:dyDescent="0.15">
      <c r="A75" s="74"/>
      <c r="B75" s="76"/>
      <c r="C75" s="44" t="s">
        <v>177</v>
      </c>
      <c r="D75" s="45"/>
      <c r="E75" s="31">
        <v>56500400</v>
      </c>
    </row>
    <row r="76" spans="1:5" ht="21" customHeight="1" x14ac:dyDescent="0.15">
      <c r="A76" s="74"/>
      <c r="B76" s="77"/>
      <c r="C76" s="46" t="s">
        <v>42</v>
      </c>
      <c r="D76" s="45"/>
      <c r="E76" s="31">
        <v>82459311</v>
      </c>
    </row>
    <row r="77" spans="1:5" ht="21" customHeight="1" x14ac:dyDescent="0.15">
      <c r="A77" s="74"/>
      <c r="B77" s="78" t="s">
        <v>193</v>
      </c>
      <c r="C77" s="79" t="s">
        <v>230</v>
      </c>
      <c r="D77" s="38" t="s">
        <v>194</v>
      </c>
      <c r="E77" s="31">
        <v>0</v>
      </c>
    </row>
    <row r="78" spans="1:5" ht="21" customHeight="1" x14ac:dyDescent="0.15">
      <c r="A78" s="74"/>
      <c r="B78" s="76"/>
      <c r="C78" s="74"/>
      <c r="D78" s="38" t="s">
        <v>195</v>
      </c>
      <c r="E78" s="31">
        <v>0</v>
      </c>
    </row>
    <row r="79" spans="1:5" ht="21" customHeight="1" x14ac:dyDescent="0.15">
      <c r="A79" s="74"/>
      <c r="B79" s="76"/>
      <c r="C79" s="75"/>
      <c r="D79" s="41" t="s">
        <v>102</v>
      </c>
      <c r="E79" s="31">
        <v>0</v>
      </c>
    </row>
    <row r="80" spans="1:5" ht="21" customHeight="1" x14ac:dyDescent="0.15">
      <c r="A80" s="74"/>
      <c r="B80" s="76"/>
      <c r="C80" s="79" t="s">
        <v>231</v>
      </c>
      <c r="D80" s="38" t="s">
        <v>194</v>
      </c>
      <c r="E80" s="31">
        <v>0</v>
      </c>
    </row>
    <row r="81" spans="1:5" ht="21" customHeight="1" x14ac:dyDescent="0.15">
      <c r="A81" s="74"/>
      <c r="B81" s="76"/>
      <c r="C81" s="74"/>
      <c r="D81" s="38" t="s">
        <v>195</v>
      </c>
      <c r="E81" s="31">
        <v>0</v>
      </c>
    </row>
    <row r="82" spans="1:5" ht="21" customHeight="1" x14ac:dyDescent="0.15">
      <c r="A82" s="74"/>
      <c r="B82" s="76"/>
      <c r="C82" s="75"/>
      <c r="D82" s="41" t="s">
        <v>102</v>
      </c>
      <c r="E82" s="31">
        <v>0</v>
      </c>
    </row>
    <row r="83" spans="1:5" ht="21" customHeight="1" x14ac:dyDescent="0.15">
      <c r="A83" s="74"/>
      <c r="B83" s="77"/>
      <c r="C83" s="80" t="s">
        <v>42</v>
      </c>
      <c r="D83" s="81"/>
      <c r="E83" s="31">
        <v>0</v>
      </c>
    </row>
    <row r="84" spans="1:5" ht="21" customHeight="1" x14ac:dyDescent="0.15">
      <c r="A84" s="75"/>
      <c r="B84" s="46"/>
      <c r="C84" s="48" t="s">
        <v>10</v>
      </c>
      <c r="D84" s="47"/>
      <c r="E84" s="31">
        <v>82459311</v>
      </c>
    </row>
    <row r="85" spans="1:5" ht="21" customHeight="1" x14ac:dyDescent="0.15">
      <c r="A85" s="74" t="s">
        <v>258</v>
      </c>
      <c r="B85" s="76" t="s">
        <v>250</v>
      </c>
      <c r="C85" s="44" t="s">
        <v>244</v>
      </c>
      <c r="D85" s="45"/>
      <c r="E85" s="31">
        <v>96452968</v>
      </c>
    </row>
    <row r="86" spans="1:5" ht="21" customHeight="1" x14ac:dyDescent="0.15">
      <c r="A86" s="74"/>
      <c r="B86" s="76"/>
      <c r="C86" s="44" t="s">
        <v>248</v>
      </c>
      <c r="D86" s="45"/>
      <c r="E86" s="31">
        <v>108837948</v>
      </c>
    </row>
    <row r="87" spans="1:5" ht="21" customHeight="1" x14ac:dyDescent="0.15">
      <c r="A87" s="74"/>
      <c r="B87" s="76"/>
      <c r="C87" s="44" t="s">
        <v>249</v>
      </c>
      <c r="D87" s="45"/>
      <c r="E87" s="31">
        <v>146813274</v>
      </c>
    </row>
    <row r="88" spans="1:5" ht="21" customHeight="1" x14ac:dyDescent="0.15">
      <c r="A88" s="74"/>
      <c r="B88" s="77"/>
      <c r="C88" s="46" t="s">
        <v>42</v>
      </c>
      <c r="D88" s="45"/>
      <c r="E88" s="31">
        <v>352104190</v>
      </c>
    </row>
    <row r="89" spans="1:5" ht="21" customHeight="1" x14ac:dyDescent="0.15">
      <c r="A89" s="74"/>
      <c r="B89" s="78" t="s">
        <v>193</v>
      </c>
      <c r="C89" s="79" t="s">
        <v>230</v>
      </c>
      <c r="D89" s="38" t="s">
        <v>194</v>
      </c>
      <c r="E89" s="31">
        <v>0</v>
      </c>
    </row>
    <row r="90" spans="1:5" ht="21" customHeight="1" x14ac:dyDescent="0.15">
      <c r="A90" s="74"/>
      <c r="B90" s="76"/>
      <c r="C90" s="74"/>
      <c r="D90" s="38" t="s">
        <v>195</v>
      </c>
      <c r="E90" s="31">
        <v>0</v>
      </c>
    </row>
    <row r="91" spans="1:5" ht="21" customHeight="1" x14ac:dyDescent="0.15">
      <c r="A91" s="74"/>
      <c r="B91" s="76"/>
      <c r="C91" s="75"/>
      <c r="D91" s="41" t="s">
        <v>102</v>
      </c>
      <c r="E91" s="31">
        <v>0</v>
      </c>
    </row>
    <row r="92" spans="1:5" ht="21" customHeight="1" x14ac:dyDescent="0.15">
      <c r="A92" s="74"/>
      <c r="B92" s="76"/>
      <c r="C92" s="79" t="s">
        <v>231</v>
      </c>
      <c r="D92" s="38" t="s">
        <v>194</v>
      </c>
      <c r="E92" s="31">
        <v>153096016</v>
      </c>
    </row>
    <row r="93" spans="1:5" ht="21" customHeight="1" x14ac:dyDescent="0.15">
      <c r="A93" s="74"/>
      <c r="B93" s="76"/>
      <c r="C93" s="74"/>
      <c r="D93" s="38" t="s">
        <v>195</v>
      </c>
      <c r="E93" s="31">
        <v>89042738</v>
      </c>
    </row>
    <row r="94" spans="1:5" ht="21" customHeight="1" x14ac:dyDescent="0.15">
      <c r="A94" s="74"/>
      <c r="B94" s="76"/>
      <c r="C94" s="75"/>
      <c r="D94" s="41" t="s">
        <v>102</v>
      </c>
      <c r="E94" s="31">
        <v>242138754</v>
      </c>
    </row>
    <row r="95" spans="1:5" ht="21" customHeight="1" x14ac:dyDescent="0.15">
      <c r="A95" s="74"/>
      <c r="B95" s="77"/>
      <c r="C95" s="80" t="s">
        <v>42</v>
      </c>
      <c r="D95" s="81"/>
      <c r="E95" s="31">
        <v>242138754</v>
      </c>
    </row>
    <row r="96" spans="1:5" ht="21" customHeight="1" x14ac:dyDescent="0.15">
      <c r="A96" s="75"/>
      <c r="B96" s="46"/>
      <c r="C96" s="48" t="s">
        <v>10</v>
      </c>
      <c r="D96" s="47"/>
      <c r="E96" s="31">
        <v>594242944</v>
      </c>
    </row>
    <row r="97" spans="1:5" ht="21" customHeight="1" x14ac:dyDescent="0.15">
      <c r="A97" s="74" t="s">
        <v>257</v>
      </c>
      <c r="B97" s="76" t="s">
        <v>250</v>
      </c>
      <c r="C97" s="44" t="s">
        <v>244</v>
      </c>
      <c r="D97" s="45"/>
      <c r="E97" s="31">
        <v>0</v>
      </c>
    </row>
    <row r="98" spans="1:5" ht="21" customHeight="1" x14ac:dyDescent="0.15">
      <c r="A98" s="74"/>
      <c r="B98" s="77"/>
      <c r="C98" s="46" t="s">
        <v>42</v>
      </c>
      <c r="D98" s="45"/>
      <c r="E98" s="31">
        <v>0</v>
      </c>
    </row>
    <row r="99" spans="1:5" ht="21" customHeight="1" x14ac:dyDescent="0.15">
      <c r="A99" s="74"/>
      <c r="B99" s="78" t="s">
        <v>193</v>
      </c>
      <c r="C99" s="79" t="s">
        <v>230</v>
      </c>
      <c r="D99" s="38" t="s">
        <v>194</v>
      </c>
      <c r="E99" s="31">
        <v>0</v>
      </c>
    </row>
    <row r="100" spans="1:5" ht="21" customHeight="1" x14ac:dyDescent="0.15">
      <c r="A100" s="74"/>
      <c r="B100" s="76"/>
      <c r="C100" s="74"/>
      <c r="D100" s="38" t="s">
        <v>195</v>
      </c>
      <c r="E100" s="31">
        <v>0</v>
      </c>
    </row>
    <row r="101" spans="1:5" ht="21" customHeight="1" x14ac:dyDescent="0.15">
      <c r="A101" s="74"/>
      <c r="B101" s="76"/>
      <c r="C101" s="75"/>
      <c r="D101" s="41" t="s">
        <v>102</v>
      </c>
      <c r="E101" s="31">
        <v>0</v>
      </c>
    </row>
    <row r="102" spans="1:5" ht="21" customHeight="1" x14ac:dyDescent="0.15">
      <c r="A102" s="74"/>
      <c r="B102" s="76"/>
      <c r="C102" s="79" t="s">
        <v>231</v>
      </c>
      <c r="D102" s="38" t="s">
        <v>194</v>
      </c>
      <c r="E102" s="31">
        <v>0</v>
      </c>
    </row>
    <row r="103" spans="1:5" ht="21" customHeight="1" x14ac:dyDescent="0.15">
      <c r="A103" s="74"/>
      <c r="B103" s="76"/>
      <c r="C103" s="74"/>
      <c r="D103" s="38" t="s">
        <v>195</v>
      </c>
      <c r="E103" s="31">
        <v>0</v>
      </c>
    </row>
    <row r="104" spans="1:5" ht="21" customHeight="1" x14ac:dyDescent="0.15">
      <c r="A104" s="74"/>
      <c r="B104" s="76"/>
      <c r="C104" s="75"/>
      <c r="D104" s="41" t="s">
        <v>102</v>
      </c>
      <c r="E104" s="31">
        <v>0</v>
      </c>
    </row>
    <row r="105" spans="1:5" ht="21" customHeight="1" x14ac:dyDescent="0.15">
      <c r="A105" s="74"/>
      <c r="B105" s="77"/>
      <c r="C105" s="80" t="s">
        <v>42</v>
      </c>
      <c r="D105" s="81"/>
      <c r="E105" s="31">
        <v>0</v>
      </c>
    </row>
    <row r="106" spans="1:5" ht="21" customHeight="1" x14ac:dyDescent="0.15">
      <c r="A106" s="75"/>
      <c r="B106" s="46"/>
      <c r="C106" s="48" t="s">
        <v>10</v>
      </c>
      <c r="D106" s="47"/>
      <c r="E106" s="31">
        <v>0</v>
      </c>
    </row>
    <row r="107" spans="1:5" ht="21" customHeight="1" x14ac:dyDescent="0.15">
      <c r="A107" s="74" t="s">
        <v>266</v>
      </c>
      <c r="B107" s="76" t="s">
        <v>250</v>
      </c>
      <c r="C107" s="44" t="s">
        <v>267</v>
      </c>
      <c r="D107" s="45"/>
      <c r="E107" s="31">
        <v>129888604</v>
      </c>
    </row>
    <row r="108" spans="1:5" ht="21" customHeight="1" x14ac:dyDescent="0.15">
      <c r="A108" s="74"/>
      <c r="B108" s="77"/>
      <c r="C108" s="52" t="s">
        <v>42</v>
      </c>
      <c r="D108" s="45"/>
      <c r="E108" s="31">
        <v>129888604</v>
      </c>
    </row>
    <row r="109" spans="1:5" ht="21" customHeight="1" x14ac:dyDescent="0.15">
      <c r="A109" s="74"/>
      <c r="B109" s="78" t="s">
        <v>193</v>
      </c>
      <c r="C109" s="79" t="s">
        <v>230</v>
      </c>
      <c r="D109" s="38" t="s">
        <v>194</v>
      </c>
      <c r="E109" s="31">
        <v>0</v>
      </c>
    </row>
    <row r="110" spans="1:5" ht="21" customHeight="1" x14ac:dyDescent="0.15">
      <c r="A110" s="74"/>
      <c r="B110" s="76"/>
      <c r="C110" s="74"/>
      <c r="D110" s="38" t="s">
        <v>195</v>
      </c>
      <c r="E110" s="31">
        <v>0</v>
      </c>
    </row>
    <row r="111" spans="1:5" ht="21" customHeight="1" x14ac:dyDescent="0.15">
      <c r="A111" s="74"/>
      <c r="B111" s="76"/>
      <c r="C111" s="75"/>
      <c r="D111" s="53" t="s">
        <v>102</v>
      </c>
      <c r="E111" s="31">
        <v>0</v>
      </c>
    </row>
    <row r="112" spans="1:5" ht="21" customHeight="1" x14ac:dyDescent="0.15">
      <c r="A112" s="74"/>
      <c r="B112" s="76"/>
      <c r="C112" s="79" t="s">
        <v>231</v>
      </c>
      <c r="D112" s="38" t="s">
        <v>194</v>
      </c>
      <c r="E112" s="31">
        <v>971000</v>
      </c>
    </row>
    <row r="113" spans="1:5" ht="21" customHeight="1" x14ac:dyDescent="0.15">
      <c r="A113" s="74"/>
      <c r="B113" s="76"/>
      <c r="C113" s="74"/>
      <c r="D113" s="38" t="s">
        <v>195</v>
      </c>
      <c r="E113" s="31">
        <v>0</v>
      </c>
    </row>
    <row r="114" spans="1:5" ht="21" customHeight="1" x14ac:dyDescent="0.15">
      <c r="A114" s="74"/>
      <c r="B114" s="76"/>
      <c r="C114" s="75"/>
      <c r="D114" s="53" t="s">
        <v>102</v>
      </c>
      <c r="E114" s="31">
        <v>971000</v>
      </c>
    </row>
    <row r="115" spans="1:5" ht="21" customHeight="1" x14ac:dyDescent="0.15">
      <c r="A115" s="74"/>
      <c r="B115" s="77"/>
      <c r="C115" s="80" t="s">
        <v>42</v>
      </c>
      <c r="D115" s="81"/>
      <c r="E115" s="31">
        <v>971000</v>
      </c>
    </row>
    <row r="116" spans="1:5" ht="21" customHeight="1" x14ac:dyDescent="0.15">
      <c r="A116" s="75"/>
      <c r="B116" s="52"/>
      <c r="C116" s="48" t="s">
        <v>10</v>
      </c>
      <c r="D116" s="47"/>
      <c r="E116" s="31">
        <v>130859604</v>
      </c>
    </row>
    <row r="117" spans="1:5" ht="21" customHeight="1" x14ac:dyDescent="0.15">
      <c r="A117" s="74" t="s">
        <v>268</v>
      </c>
      <c r="B117" s="76" t="s">
        <v>250</v>
      </c>
      <c r="C117" s="44" t="s">
        <v>267</v>
      </c>
      <c r="D117" s="45"/>
      <c r="E117" s="31">
        <v>28324008</v>
      </c>
    </row>
    <row r="118" spans="1:5" ht="21" customHeight="1" x14ac:dyDescent="0.15">
      <c r="A118" s="74"/>
      <c r="B118" s="77"/>
      <c r="C118" s="52" t="s">
        <v>42</v>
      </c>
      <c r="D118" s="45"/>
      <c r="E118" s="31">
        <v>28324008</v>
      </c>
    </row>
    <row r="119" spans="1:5" ht="21" customHeight="1" x14ac:dyDescent="0.15">
      <c r="A119" s="74"/>
      <c r="B119" s="78" t="s">
        <v>193</v>
      </c>
      <c r="C119" s="79" t="s">
        <v>230</v>
      </c>
      <c r="D119" s="38" t="s">
        <v>194</v>
      </c>
      <c r="E119" s="31">
        <v>0</v>
      </c>
    </row>
    <row r="120" spans="1:5" ht="21" customHeight="1" x14ac:dyDescent="0.15">
      <c r="A120" s="74"/>
      <c r="B120" s="76"/>
      <c r="C120" s="74"/>
      <c r="D120" s="38" t="s">
        <v>195</v>
      </c>
      <c r="E120" s="31">
        <v>0</v>
      </c>
    </row>
    <row r="121" spans="1:5" ht="21" customHeight="1" x14ac:dyDescent="0.15">
      <c r="A121" s="74"/>
      <c r="B121" s="76"/>
      <c r="C121" s="75"/>
      <c r="D121" s="53" t="s">
        <v>102</v>
      </c>
      <c r="E121" s="31">
        <v>0</v>
      </c>
    </row>
    <row r="122" spans="1:5" ht="21" customHeight="1" x14ac:dyDescent="0.15">
      <c r="A122" s="74"/>
      <c r="B122" s="76"/>
      <c r="C122" s="79" t="s">
        <v>231</v>
      </c>
      <c r="D122" s="38" t="s">
        <v>194</v>
      </c>
      <c r="E122" s="31">
        <v>0</v>
      </c>
    </row>
    <row r="123" spans="1:5" ht="21" customHeight="1" x14ac:dyDescent="0.15">
      <c r="A123" s="74"/>
      <c r="B123" s="76"/>
      <c r="C123" s="74"/>
      <c r="D123" s="38" t="s">
        <v>195</v>
      </c>
      <c r="E123" s="31">
        <v>0</v>
      </c>
    </row>
    <row r="124" spans="1:5" ht="21" customHeight="1" x14ac:dyDescent="0.15">
      <c r="A124" s="74"/>
      <c r="B124" s="76"/>
      <c r="C124" s="75"/>
      <c r="D124" s="53" t="s">
        <v>102</v>
      </c>
      <c r="E124" s="31">
        <v>0</v>
      </c>
    </row>
    <row r="125" spans="1:5" ht="21" customHeight="1" x14ac:dyDescent="0.15">
      <c r="A125" s="74"/>
      <c r="B125" s="77"/>
      <c r="C125" s="80" t="s">
        <v>42</v>
      </c>
      <c r="D125" s="81"/>
      <c r="E125" s="31">
        <v>0</v>
      </c>
    </row>
    <row r="126" spans="1:5" ht="21" customHeight="1" x14ac:dyDescent="0.15">
      <c r="A126" s="75"/>
      <c r="B126" s="52"/>
      <c r="C126" s="48" t="s">
        <v>10</v>
      </c>
      <c r="D126" s="47"/>
      <c r="E126" s="31">
        <v>28324008</v>
      </c>
    </row>
    <row r="127" spans="1:5" ht="21" customHeight="1" x14ac:dyDescent="0.15">
      <c r="A127" s="74" t="s">
        <v>251</v>
      </c>
      <c r="B127" s="76" t="s">
        <v>250</v>
      </c>
      <c r="C127" s="44" t="s">
        <v>244</v>
      </c>
      <c r="D127" s="45"/>
      <c r="E127" s="31">
        <v>-276769090</v>
      </c>
    </row>
    <row r="128" spans="1:5" ht="21" customHeight="1" x14ac:dyDescent="0.15">
      <c r="A128" s="74"/>
      <c r="B128" s="77"/>
      <c r="C128" s="46" t="s">
        <v>42</v>
      </c>
      <c r="D128" s="45"/>
      <c r="E128" s="31">
        <v>-276769090</v>
      </c>
    </row>
    <row r="129" spans="1:5" ht="21" customHeight="1" x14ac:dyDescent="0.15">
      <c r="A129" s="74"/>
      <c r="B129" s="78" t="s">
        <v>193</v>
      </c>
      <c r="C129" s="79" t="s">
        <v>230</v>
      </c>
      <c r="D129" s="38" t="s">
        <v>194</v>
      </c>
      <c r="E129" s="31">
        <v>0</v>
      </c>
    </row>
    <row r="130" spans="1:5" ht="21" customHeight="1" x14ac:dyDescent="0.15">
      <c r="A130" s="74"/>
      <c r="B130" s="76"/>
      <c r="C130" s="74"/>
      <c r="D130" s="38" t="s">
        <v>195</v>
      </c>
      <c r="E130" s="31">
        <v>0</v>
      </c>
    </row>
    <row r="131" spans="1:5" ht="21" customHeight="1" x14ac:dyDescent="0.15">
      <c r="A131" s="74"/>
      <c r="B131" s="76"/>
      <c r="C131" s="75"/>
      <c r="D131" s="41" t="s">
        <v>102</v>
      </c>
      <c r="E131" s="31">
        <v>0</v>
      </c>
    </row>
    <row r="132" spans="1:5" ht="21" customHeight="1" x14ac:dyDescent="0.15">
      <c r="A132" s="74"/>
      <c r="B132" s="76"/>
      <c r="C132" s="79" t="s">
        <v>231</v>
      </c>
      <c r="D132" s="38" t="s">
        <v>194</v>
      </c>
      <c r="E132" s="31">
        <v>0</v>
      </c>
    </row>
    <row r="133" spans="1:5" ht="21" customHeight="1" x14ac:dyDescent="0.15">
      <c r="A133" s="74"/>
      <c r="B133" s="76"/>
      <c r="C133" s="74"/>
      <c r="D133" s="38" t="s">
        <v>195</v>
      </c>
      <c r="E133" s="31">
        <v>0</v>
      </c>
    </row>
    <row r="134" spans="1:5" ht="21" customHeight="1" x14ac:dyDescent="0.15">
      <c r="A134" s="74"/>
      <c r="B134" s="76"/>
      <c r="C134" s="75"/>
      <c r="D134" s="41" t="s">
        <v>102</v>
      </c>
      <c r="E134" s="31">
        <v>0</v>
      </c>
    </row>
    <row r="135" spans="1:5" ht="21" customHeight="1" x14ac:dyDescent="0.15">
      <c r="A135" s="74"/>
      <c r="B135" s="77"/>
      <c r="C135" s="80" t="s">
        <v>42</v>
      </c>
      <c r="D135" s="81"/>
      <c r="E135" s="31">
        <v>0</v>
      </c>
    </row>
    <row r="136" spans="1:5" ht="21" customHeight="1" x14ac:dyDescent="0.15">
      <c r="A136" s="75"/>
      <c r="B136" s="46"/>
      <c r="C136" s="49" t="s">
        <v>10</v>
      </c>
      <c r="D136" s="45"/>
      <c r="E136" s="31">
        <v>-276769090</v>
      </c>
    </row>
  </sheetData>
  <autoFilter ref="A5:E136" xr:uid="{A57C9CBD-8635-47F3-B096-D9F3B28FE42D}">
    <filterColumn colId="2" showButton="0"/>
  </autoFilter>
  <mergeCells count="67">
    <mergeCell ref="A127:A136"/>
    <mergeCell ref="B127:B128"/>
    <mergeCell ref="B129:B135"/>
    <mergeCell ref="C129:C131"/>
    <mergeCell ref="C132:C134"/>
    <mergeCell ref="C135:D135"/>
    <mergeCell ref="A97:A106"/>
    <mergeCell ref="B97:B98"/>
    <mergeCell ref="B99:B105"/>
    <mergeCell ref="C99:C101"/>
    <mergeCell ref="C102:C104"/>
    <mergeCell ref="C105:D105"/>
    <mergeCell ref="A85:A96"/>
    <mergeCell ref="B85:B88"/>
    <mergeCell ref="B89:B95"/>
    <mergeCell ref="C89:C91"/>
    <mergeCell ref="C92:C94"/>
    <mergeCell ref="C95:D95"/>
    <mergeCell ref="A73:A84"/>
    <mergeCell ref="B73:B76"/>
    <mergeCell ref="B77:B83"/>
    <mergeCell ref="C77:C79"/>
    <mergeCell ref="C80:C82"/>
    <mergeCell ref="C83:D83"/>
    <mergeCell ref="A63:A72"/>
    <mergeCell ref="B63:B64"/>
    <mergeCell ref="B65:B71"/>
    <mergeCell ref="C65:C67"/>
    <mergeCell ref="C68:C70"/>
    <mergeCell ref="C71:D71"/>
    <mergeCell ref="A50:A62"/>
    <mergeCell ref="B50:B54"/>
    <mergeCell ref="B55:B61"/>
    <mergeCell ref="C55:C57"/>
    <mergeCell ref="C58:C60"/>
    <mergeCell ref="C61:D61"/>
    <mergeCell ref="A40:A49"/>
    <mergeCell ref="B40:B41"/>
    <mergeCell ref="B42:B48"/>
    <mergeCell ref="C42:C44"/>
    <mergeCell ref="C45:C47"/>
    <mergeCell ref="C48:D48"/>
    <mergeCell ref="A29:A39"/>
    <mergeCell ref="B29:B31"/>
    <mergeCell ref="B32:B38"/>
    <mergeCell ref="C32:C34"/>
    <mergeCell ref="C35:C37"/>
    <mergeCell ref="C38:D38"/>
    <mergeCell ref="C5:D5"/>
    <mergeCell ref="A6:A28"/>
    <mergeCell ref="B6:B20"/>
    <mergeCell ref="B21:B27"/>
    <mergeCell ref="C21:C23"/>
    <mergeCell ref="C24:C26"/>
    <mergeCell ref="C27:D27"/>
    <mergeCell ref="A107:A116"/>
    <mergeCell ref="B107:B108"/>
    <mergeCell ref="B109:B115"/>
    <mergeCell ref="C109:C111"/>
    <mergeCell ref="C112:C114"/>
    <mergeCell ref="C115:D115"/>
    <mergeCell ref="A117:A126"/>
    <mergeCell ref="B117:B118"/>
    <mergeCell ref="B119:B125"/>
    <mergeCell ref="C119:C121"/>
    <mergeCell ref="C122:C124"/>
    <mergeCell ref="C125:D125"/>
  </mergeCells>
  <phoneticPr fontId="3"/>
  <pageMargins left="0.3888888888888889" right="0.3888888888888889" top="0.3888888888888889" bottom="0.3888888888888889" header="0.19444444444444445" footer="0.19444444444444445"/>
  <pageSetup paperSize="9" scale="89" orientation="landscape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B29B-6AEF-4813-9AA5-CF24756618C8}">
  <sheetPr>
    <pageSetUpPr fitToPage="1"/>
  </sheetPr>
  <dimension ref="A1:J11"/>
  <sheetViews>
    <sheetView zoomScaleNormal="100" workbookViewId="0">
      <selection activeCell="D13" sqref="D13"/>
    </sheetView>
  </sheetViews>
  <sheetFormatPr defaultColWidth="8.875" defaultRowHeight="20.25" customHeight="1" x14ac:dyDescent="0.15"/>
  <cols>
    <col min="1" max="1" width="23.375" style="3" customWidth="1"/>
    <col min="2" max="6" width="20.875" style="3" customWidth="1"/>
    <col min="7" max="8" width="8.875" style="3"/>
    <col min="9" max="9" width="13.625" style="3" bestFit="1" customWidth="1"/>
    <col min="10" max="16384" width="8.875" style="3"/>
  </cols>
  <sheetData>
    <row r="1" spans="1:10" ht="20.25" customHeight="1" x14ac:dyDescent="0.15">
      <c r="A1" s="60" t="s">
        <v>110</v>
      </c>
      <c r="B1" s="85"/>
      <c r="C1" s="85"/>
      <c r="D1" s="85"/>
      <c r="E1" s="85"/>
      <c r="F1" s="85"/>
    </row>
    <row r="2" spans="1:10" ht="20.25" customHeight="1" x14ac:dyDescent="0.15">
      <c r="A2" s="18" t="s">
        <v>151</v>
      </c>
      <c r="B2" s="18"/>
      <c r="C2" s="18"/>
      <c r="D2" s="18"/>
      <c r="E2" s="18"/>
      <c r="F2" s="19" t="s">
        <v>259</v>
      </c>
    </row>
    <row r="3" spans="1:10" ht="20.25" customHeight="1" x14ac:dyDescent="0.15">
      <c r="A3" s="18" t="s">
        <v>152</v>
      </c>
      <c r="B3" s="18"/>
      <c r="C3" s="18"/>
      <c r="D3" s="18"/>
      <c r="E3" s="18"/>
      <c r="F3" s="19" t="s">
        <v>179</v>
      </c>
      <c r="H3"/>
      <c r="I3" s="39"/>
      <c r="J3"/>
    </row>
    <row r="4" spans="1:10" ht="20.25" customHeight="1" x14ac:dyDescent="0.15">
      <c r="A4" s="86" t="s">
        <v>90</v>
      </c>
      <c r="B4" s="88" t="s">
        <v>99</v>
      </c>
      <c r="C4" s="88" t="s">
        <v>111</v>
      </c>
      <c r="D4" s="88"/>
      <c r="E4" s="88"/>
      <c r="F4" s="88"/>
      <c r="H4"/>
      <c r="I4" s="39"/>
      <c r="J4"/>
    </row>
    <row r="5" spans="1:10" ht="20.25" customHeight="1" x14ac:dyDescent="0.15">
      <c r="A5" s="86"/>
      <c r="B5" s="88"/>
      <c r="C5" s="88" t="s">
        <v>109</v>
      </c>
      <c r="D5" s="88" t="s">
        <v>112</v>
      </c>
      <c r="E5" s="88" t="s">
        <v>108</v>
      </c>
      <c r="F5" s="88" t="s">
        <v>30</v>
      </c>
      <c r="H5"/>
      <c r="I5" s="39"/>
      <c r="J5"/>
    </row>
    <row r="6" spans="1:10" ht="20.25" customHeight="1" thickBot="1" x14ac:dyDescent="0.2">
      <c r="A6" s="87"/>
      <c r="B6" s="89"/>
      <c r="C6" s="89"/>
      <c r="D6" s="89"/>
      <c r="E6" s="89"/>
      <c r="F6" s="89"/>
      <c r="H6"/>
      <c r="I6" s="39"/>
      <c r="J6"/>
    </row>
    <row r="7" spans="1:10" ht="20.25" customHeight="1" thickTop="1" x14ac:dyDescent="0.15">
      <c r="A7" s="20" t="s">
        <v>113</v>
      </c>
      <c r="B7" s="59">
        <v>4270600863</v>
      </c>
      <c r="C7" s="59">
        <f>C11-C8</f>
        <v>1069439854</v>
      </c>
      <c r="D7" s="59">
        <f>D11-D8</f>
        <v>278913744</v>
      </c>
      <c r="E7" s="36">
        <f>B7-C7-D7-F7</f>
        <v>1890731698</v>
      </c>
      <c r="F7" s="36">
        <v>1031515567</v>
      </c>
      <c r="H7"/>
      <c r="I7" s="39"/>
      <c r="J7"/>
    </row>
    <row r="8" spans="1:10" ht="20.25" customHeight="1" x14ac:dyDescent="0.15">
      <c r="A8" s="20" t="s">
        <v>114</v>
      </c>
      <c r="B8" s="59">
        <v>554017094</v>
      </c>
      <c r="C8" s="59">
        <v>34690620</v>
      </c>
      <c r="D8" s="59">
        <v>260339256</v>
      </c>
      <c r="E8" s="36">
        <f>B8-C8-D8</f>
        <v>258987218</v>
      </c>
      <c r="F8" s="36">
        <v>0</v>
      </c>
      <c r="H8"/>
      <c r="I8" s="39"/>
      <c r="J8"/>
    </row>
    <row r="9" spans="1:10" ht="20.25" customHeight="1" x14ac:dyDescent="0.15">
      <c r="A9" s="20" t="s">
        <v>115</v>
      </c>
      <c r="B9" s="59">
        <v>278393765</v>
      </c>
      <c r="C9" s="59">
        <v>0</v>
      </c>
      <c r="D9" s="59">
        <v>0</v>
      </c>
      <c r="E9" s="36">
        <v>278393765</v>
      </c>
      <c r="F9" s="36">
        <v>0</v>
      </c>
      <c r="H9"/>
      <c r="I9" s="39"/>
      <c r="J9"/>
    </row>
    <row r="10" spans="1:10" ht="20.25" customHeight="1" x14ac:dyDescent="0.15">
      <c r="A10" s="20" t="s">
        <v>30</v>
      </c>
      <c r="B10" s="59">
        <v>0</v>
      </c>
      <c r="C10" s="59">
        <v>0</v>
      </c>
      <c r="D10" s="59">
        <v>0</v>
      </c>
      <c r="E10" s="36">
        <v>0</v>
      </c>
      <c r="F10" s="36">
        <v>0</v>
      </c>
      <c r="H10"/>
      <c r="I10" s="39"/>
      <c r="J10"/>
    </row>
    <row r="11" spans="1:10" ht="20.25" customHeight="1" x14ac:dyDescent="0.15">
      <c r="A11" s="21" t="s">
        <v>10</v>
      </c>
      <c r="B11" s="36">
        <f>SUM(B7:B10)</f>
        <v>5103011722</v>
      </c>
      <c r="C11" s="36">
        <v>1104130474</v>
      </c>
      <c r="D11" s="36">
        <v>539253000</v>
      </c>
      <c r="E11" s="36">
        <f>B11-C11-D11-F11</f>
        <v>2428112681</v>
      </c>
      <c r="F11" s="36">
        <v>1031515567</v>
      </c>
      <c r="H11"/>
      <c r="I11" s="40"/>
      <c r="J11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3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0D7E-4B9E-4A65-83BD-2D37AADF3C0E}">
  <dimension ref="A1:B11"/>
  <sheetViews>
    <sheetView workbookViewId="0">
      <selection activeCell="A4" sqref="A4"/>
    </sheetView>
  </sheetViews>
  <sheetFormatPr defaultColWidth="8.875" defaultRowHeight="11.25" x14ac:dyDescent="0.15"/>
  <cols>
    <col min="1" max="2" width="31.25" style="2" customWidth="1"/>
    <col min="3" max="16384" width="8.875" style="2"/>
  </cols>
  <sheetData>
    <row r="1" spans="1:2" ht="21" x14ac:dyDescent="0.2">
      <c r="A1" s="1" t="s">
        <v>116</v>
      </c>
    </row>
    <row r="2" spans="1:2" ht="13.5" x14ac:dyDescent="0.15">
      <c r="A2" s="3" t="s">
        <v>151</v>
      </c>
    </row>
    <row r="3" spans="1:2" ht="13.5" x14ac:dyDescent="0.15">
      <c r="A3" s="3" t="s">
        <v>259</v>
      </c>
    </row>
    <row r="4" spans="1:2" ht="13.5" x14ac:dyDescent="0.15">
      <c r="A4" s="3" t="s">
        <v>150</v>
      </c>
      <c r="B4" s="5" t="s">
        <v>179</v>
      </c>
    </row>
    <row r="5" spans="1:2" ht="22.5" customHeight="1" x14ac:dyDescent="0.15">
      <c r="A5" s="6" t="s">
        <v>26</v>
      </c>
      <c r="B5" s="6" t="s">
        <v>94</v>
      </c>
    </row>
    <row r="6" spans="1:2" ht="23.1" customHeight="1" x14ac:dyDescent="0.15">
      <c r="A6" s="8" t="s">
        <v>119</v>
      </c>
      <c r="B6" s="22">
        <v>0</v>
      </c>
    </row>
    <row r="7" spans="1:2" ht="23.1" customHeight="1" x14ac:dyDescent="0.15">
      <c r="A7" s="8" t="s">
        <v>120</v>
      </c>
      <c r="B7" s="22">
        <v>278728175</v>
      </c>
    </row>
    <row r="8" spans="1:2" ht="23.1" customHeight="1" x14ac:dyDescent="0.15">
      <c r="A8" s="8" t="s">
        <v>121</v>
      </c>
      <c r="B8" s="22">
        <v>0</v>
      </c>
    </row>
    <row r="9" spans="1:2" ht="23.1" customHeight="1" x14ac:dyDescent="0.15">
      <c r="A9" s="8"/>
      <c r="B9" s="22"/>
    </row>
    <row r="10" spans="1:2" ht="23.1" customHeight="1" x14ac:dyDescent="0.15">
      <c r="A10" s="8"/>
      <c r="B10" s="22"/>
    </row>
    <row r="11" spans="1:2" ht="18" customHeight="1" x14ac:dyDescent="0.15">
      <c r="A11" s="10" t="s">
        <v>10</v>
      </c>
      <c r="B11" s="22">
        <f>SUM(B6:B10)</f>
        <v>278728175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C199-9BDA-4C3C-98EF-FED888C69091}">
  <sheetPr>
    <pageSetUpPr fitToPage="1"/>
  </sheetPr>
  <dimension ref="A1:K31"/>
  <sheetViews>
    <sheetView zoomScale="85" zoomScaleNormal="85" workbookViewId="0">
      <selection activeCell="A32" sqref="A32"/>
    </sheetView>
  </sheetViews>
  <sheetFormatPr defaultColWidth="8.875" defaultRowHeight="11.25" x14ac:dyDescent="0.15"/>
  <cols>
    <col min="1" max="1" width="49.625" style="2" bestFit="1" customWidth="1"/>
    <col min="2" max="11" width="15.375" style="2" customWidth="1"/>
    <col min="12" max="16384" width="8.875" style="2"/>
  </cols>
  <sheetData>
    <row r="1" spans="1:10" ht="21" x14ac:dyDescent="0.2">
      <c r="A1" s="1" t="s">
        <v>0</v>
      </c>
    </row>
    <row r="2" spans="1:10" ht="13.5" x14ac:dyDescent="0.15">
      <c r="A2" s="3" t="s">
        <v>151</v>
      </c>
    </row>
    <row r="3" spans="1:10" ht="13.5" x14ac:dyDescent="0.15">
      <c r="A3" s="3" t="s">
        <v>259</v>
      </c>
    </row>
    <row r="4" spans="1:10" ht="13.5" x14ac:dyDescent="0.15">
      <c r="A4" s="3" t="s">
        <v>150</v>
      </c>
    </row>
    <row r="5" spans="1:10" ht="13.5" x14ac:dyDescent="0.15">
      <c r="A5" s="4" t="s">
        <v>1</v>
      </c>
      <c r="H5" s="5" t="s">
        <v>179</v>
      </c>
    </row>
    <row r="6" spans="1:10" ht="37.5" customHeight="1" x14ac:dyDescent="0.1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</row>
    <row r="7" spans="1:10" ht="18" customHeight="1" x14ac:dyDescent="0.15">
      <c r="A7" s="8"/>
      <c r="B7" s="9"/>
      <c r="C7" s="9"/>
      <c r="D7" s="9"/>
      <c r="E7" s="9"/>
      <c r="F7" s="9"/>
      <c r="G7" s="9"/>
      <c r="H7" s="9"/>
    </row>
    <row r="8" spans="1:10" ht="18" customHeight="1" x14ac:dyDescent="0.15">
      <c r="A8" s="8"/>
      <c r="B8" s="9"/>
      <c r="C8" s="9"/>
      <c r="D8" s="9"/>
      <c r="E8" s="9"/>
      <c r="F8" s="9"/>
      <c r="G8" s="9"/>
      <c r="H8" s="9"/>
    </row>
    <row r="9" spans="1:10" ht="18" customHeight="1" x14ac:dyDescent="0.15">
      <c r="A9" s="8"/>
      <c r="B9" s="9"/>
      <c r="C9" s="9"/>
      <c r="D9" s="9"/>
      <c r="E9" s="9"/>
      <c r="F9" s="9"/>
      <c r="G9" s="9"/>
      <c r="H9" s="9"/>
    </row>
    <row r="10" spans="1:10" ht="18" customHeight="1" x14ac:dyDescent="0.15">
      <c r="A10" s="10" t="s">
        <v>10</v>
      </c>
      <c r="B10" s="9"/>
      <c r="C10" s="9"/>
      <c r="D10" s="9"/>
      <c r="E10" s="9"/>
      <c r="F10" s="9"/>
      <c r="G10" s="9"/>
      <c r="H10" s="9"/>
    </row>
    <row r="12" spans="1:10" ht="13.5" x14ac:dyDescent="0.15">
      <c r="A12" s="4" t="s">
        <v>11</v>
      </c>
      <c r="J12" s="5" t="s">
        <v>179</v>
      </c>
    </row>
    <row r="13" spans="1:10" ht="37.5" customHeight="1" x14ac:dyDescent="0.15">
      <c r="A13" s="6" t="s">
        <v>12</v>
      </c>
      <c r="B13" s="7" t="s">
        <v>13</v>
      </c>
      <c r="C13" s="7" t="s">
        <v>14</v>
      </c>
      <c r="D13" s="7" t="s">
        <v>15</v>
      </c>
      <c r="E13" s="7" t="s">
        <v>16</v>
      </c>
      <c r="F13" s="7" t="s">
        <v>17</v>
      </c>
      <c r="G13" s="7" t="s">
        <v>18</v>
      </c>
      <c r="H13" s="7" t="s">
        <v>19</v>
      </c>
      <c r="I13" s="7" t="s">
        <v>20</v>
      </c>
      <c r="J13" s="7" t="s">
        <v>9</v>
      </c>
    </row>
    <row r="14" spans="1:10" ht="18" customHeight="1" x14ac:dyDescent="0.15">
      <c r="A14" s="8"/>
      <c r="B14" s="22"/>
      <c r="C14" s="22"/>
      <c r="D14" s="22"/>
      <c r="E14" s="22"/>
      <c r="F14" s="22"/>
      <c r="G14" s="9"/>
      <c r="H14" s="22"/>
      <c r="I14" s="22"/>
      <c r="J14" s="22"/>
    </row>
    <row r="15" spans="1:10" ht="18" customHeight="1" x14ac:dyDescent="0.15">
      <c r="A15" s="8"/>
      <c r="B15" s="22"/>
      <c r="C15" s="22"/>
      <c r="D15" s="22"/>
      <c r="E15" s="22"/>
      <c r="F15" s="22"/>
      <c r="G15" s="9"/>
      <c r="H15" s="22"/>
      <c r="I15" s="22"/>
      <c r="J15" s="22"/>
    </row>
    <row r="16" spans="1:10" ht="18" customHeight="1" x14ac:dyDescent="0.15">
      <c r="A16" s="10" t="s">
        <v>10</v>
      </c>
      <c r="B16" s="22">
        <f>SUM(B14:B15)</f>
        <v>0</v>
      </c>
      <c r="C16" s="22">
        <f>SUM(C14:C15)</f>
        <v>0</v>
      </c>
      <c r="D16" s="22">
        <f>SUM(D14:D15)</f>
        <v>0</v>
      </c>
      <c r="E16" s="22">
        <f>SUM(E14:E15)</f>
        <v>0</v>
      </c>
      <c r="F16" s="22">
        <f>SUM(F14:F15)</f>
        <v>0</v>
      </c>
      <c r="G16" s="9"/>
      <c r="H16" s="22">
        <f>SUM(H14:H15)</f>
        <v>0</v>
      </c>
      <c r="I16" s="22">
        <f>SUM(I14:I15)</f>
        <v>0</v>
      </c>
      <c r="J16" s="22">
        <f>SUM(J14:J15)</f>
        <v>0</v>
      </c>
    </row>
    <row r="18" spans="1:11" ht="13.5" x14ac:dyDescent="0.15">
      <c r="A18" s="4" t="s">
        <v>21</v>
      </c>
      <c r="K18" s="5" t="s">
        <v>179</v>
      </c>
    </row>
    <row r="19" spans="1:11" ht="37.5" customHeight="1" x14ac:dyDescent="0.15">
      <c r="A19" s="6" t="s">
        <v>12</v>
      </c>
      <c r="B19" s="7" t="s">
        <v>22</v>
      </c>
      <c r="C19" s="7" t="s">
        <v>14</v>
      </c>
      <c r="D19" s="7" t="s">
        <v>15</v>
      </c>
      <c r="E19" s="7" t="s">
        <v>16</v>
      </c>
      <c r="F19" s="7" t="s">
        <v>17</v>
      </c>
      <c r="G19" s="7" t="s">
        <v>18</v>
      </c>
      <c r="H19" s="7" t="s">
        <v>19</v>
      </c>
      <c r="I19" s="7" t="s">
        <v>23</v>
      </c>
      <c r="J19" s="7" t="s">
        <v>24</v>
      </c>
      <c r="K19" s="7" t="s">
        <v>9</v>
      </c>
    </row>
    <row r="20" spans="1:11" ht="18" customHeight="1" x14ac:dyDescent="0.15">
      <c r="A20" s="51" t="s">
        <v>153</v>
      </c>
      <c r="B20" s="22">
        <v>9000000</v>
      </c>
      <c r="C20" s="22">
        <v>96321586</v>
      </c>
      <c r="D20" s="22">
        <v>20833532</v>
      </c>
      <c r="E20" s="22">
        <v>75488054</v>
      </c>
      <c r="F20" s="22">
        <v>10000000</v>
      </c>
      <c r="G20" s="32">
        <v>0.9</v>
      </c>
      <c r="H20" s="22">
        <v>67939249</v>
      </c>
      <c r="I20" s="22">
        <v>0</v>
      </c>
      <c r="J20" s="22">
        <v>9000000</v>
      </c>
      <c r="K20" s="22">
        <v>9000000</v>
      </c>
    </row>
    <row r="21" spans="1:11" ht="18" customHeight="1" x14ac:dyDescent="0.15">
      <c r="A21" s="51" t="s">
        <v>154</v>
      </c>
      <c r="B21" s="22">
        <v>449000</v>
      </c>
      <c r="C21" s="22">
        <v>2059297000</v>
      </c>
      <c r="D21" s="22">
        <v>1161695000</v>
      </c>
      <c r="E21" s="22">
        <v>897602000</v>
      </c>
      <c r="F21" s="22">
        <v>480000000</v>
      </c>
      <c r="G21" s="32">
        <v>9.3541666666666664E-4</v>
      </c>
      <c r="H21" s="22">
        <v>839632</v>
      </c>
      <c r="I21" s="22">
        <v>0</v>
      </c>
      <c r="J21" s="22">
        <v>449000</v>
      </c>
      <c r="K21" s="22">
        <v>449000</v>
      </c>
    </row>
    <row r="22" spans="1:11" ht="18" customHeight="1" x14ac:dyDescent="0.15">
      <c r="A22" s="51" t="s">
        <v>155</v>
      </c>
      <c r="B22" s="22">
        <v>400000</v>
      </c>
      <c r="C22" s="22"/>
      <c r="D22" s="22"/>
      <c r="E22" s="22">
        <v>0</v>
      </c>
      <c r="F22" s="22">
        <v>90000000</v>
      </c>
      <c r="G22" s="32">
        <v>4.4444444444444444E-3</v>
      </c>
      <c r="H22" s="22">
        <v>0</v>
      </c>
      <c r="I22" s="22">
        <v>0</v>
      </c>
      <c r="J22" s="22">
        <v>400000</v>
      </c>
      <c r="K22" s="22">
        <v>400000</v>
      </c>
    </row>
    <row r="23" spans="1:11" ht="18" customHeight="1" x14ac:dyDescent="0.15">
      <c r="A23" s="51" t="s">
        <v>156</v>
      </c>
      <c r="B23" s="22">
        <v>1760000</v>
      </c>
      <c r="C23" s="22">
        <v>87811241763</v>
      </c>
      <c r="D23" s="22">
        <v>84778608054</v>
      </c>
      <c r="E23" s="22">
        <v>3032633709</v>
      </c>
      <c r="F23" s="22">
        <v>2418970000</v>
      </c>
      <c r="G23" s="32">
        <v>7.275824007738831E-4</v>
      </c>
      <c r="H23" s="22">
        <v>2206491</v>
      </c>
      <c r="I23" s="22">
        <v>0</v>
      </c>
      <c r="J23" s="22">
        <v>1760000</v>
      </c>
      <c r="K23" s="22">
        <v>1760000</v>
      </c>
    </row>
    <row r="24" spans="1:11" ht="18" customHeight="1" x14ac:dyDescent="0.15">
      <c r="A24" s="51" t="s">
        <v>157</v>
      </c>
      <c r="B24" s="22">
        <v>200000</v>
      </c>
      <c r="C24" s="22">
        <v>3182281751</v>
      </c>
      <c r="D24" s="22">
        <v>285470469</v>
      </c>
      <c r="E24" s="22">
        <v>2896811282</v>
      </c>
      <c r="F24" s="22">
        <v>1177000000</v>
      </c>
      <c r="G24" s="32">
        <v>1.6992353440951571E-4</v>
      </c>
      <c r="H24" s="22">
        <v>492236</v>
      </c>
      <c r="I24" s="22">
        <v>0</v>
      </c>
      <c r="J24" s="22">
        <v>200000</v>
      </c>
      <c r="K24" s="22">
        <v>200000</v>
      </c>
    </row>
    <row r="25" spans="1:11" ht="18" customHeight="1" x14ac:dyDescent="0.15">
      <c r="A25" s="51" t="s">
        <v>158</v>
      </c>
      <c r="B25" s="22">
        <v>200000</v>
      </c>
      <c r="C25" s="22">
        <v>104522170</v>
      </c>
      <c r="D25" s="22">
        <v>91126690</v>
      </c>
      <c r="E25" s="22">
        <v>13395480</v>
      </c>
      <c r="F25" s="22">
        <v>47900000</v>
      </c>
      <c r="G25" s="32">
        <v>4.1753653444676405E-3</v>
      </c>
      <c r="H25" s="22">
        <v>55931</v>
      </c>
      <c r="I25" s="22">
        <v>147080</v>
      </c>
      <c r="J25" s="22">
        <v>52920</v>
      </c>
      <c r="K25" s="22">
        <v>200000</v>
      </c>
    </row>
    <row r="26" spans="1:11" ht="18" customHeight="1" x14ac:dyDescent="0.15">
      <c r="A26" s="51" t="s">
        <v>159</v>
      </c>
      <c r="B26" s="22">
        <v>70000</v>
      </c>
      <c r="C26" s="22">
        <v>147682003</v>
      </c>
      <c r="D26" s="22">
        <v>122440406</v>
      </c>
      <c r="E26" s="22">
        <v>25241597</v>
      </c>
      <c r="F26" s="22">
        <v>14320000</v>
      </c>
      <c r="G26" s="32">
        <v>4.8882681564245811E-3</v>
      </c>
      <c r="H26" s="22">
        <v>123388</v>
      </c>
      <c r="I26" s="22">
        <v>0</v>
      </c>
      <c r="J26" s="22">
        <v>70000</v>
      </c>
      <c r="K26" s="22">
        <v>70000</v>
      </c>
    </row>
    <row r="27" spans="1:11" ht="18" customHeight="1" x14ac:dyDescent="0.15">
      <c r="A27" s="51" t="s">
        <v>160</v>
      </c>
      <c r="B27" s="22">
        <v>220000</v>
      </c>
      <c r="C27" s="22">
        <v>147682003</v>
      </c>
      <c r="D27" s="22">
        <v>78680406</v>
      </c>
      <c r="E27" s="22">
        <v>69001597</v>
      </c>
      <c r="F27" s="22">
        <v>58080000</v>
      </c>
      <c r="G27" s="32">
        <v>3.787878787878788E-3</v>
      </c>
      <c r="H27" s="22">
        <v>261370</v>
      </c>
      <c r="I27" s="22">
        <v>178190</v>
      </c>
      <c r="J27" s="22">
        <v>41810</v>
      </c>
      <c r="K27" s="22">
        <v>220000</v>
      </c>
    </row>
    <row r="28" spans="1:11" ht="18" customHeight="1" x14ac:dyDescent="0.15">
      <c r="A28" s="51" t="s">
        <v>161</v>
      </c>
      <c r="B28" s="22">
        <v>1249000</v>
      </c>
      <c r="C28" s="22">
        <v>421234133177</v>
      </c>
      <c r="D28" s="22">
        <v>386939614610</v>
      </c>
      <c r="E28" s="22">
        <v>34294518567</v>
      </c>
      <c r="F28" s="22">
        <v>3987403041</v>
      </c>
      <c r="G28" s="32">
        <v>3.1323645670059064E-4</v>
      </c>
      <c r="H28" s="22">
        <v>10742293</v>
      </c>
      <c r="I28" s="22">
        <v>0</v>
      </c>
      <c r="J28" s="22">
        <v>1249000</v>
      </c>
      <c r="K28" s="22">
        <v>1249000</v>
      </c>
    </row>
    <row r="29" spans="1:11" ht="18" customHeight="1" x14ac:dyDescent="0.15">
      <c r="A29" s="51" t="s">
        <v>162</v>
      </c>
      <c r="B29" s="22">
        <v>30000</v>
      </c>
      <c r="C29" s="22">
        <v>2195771585</v>
      </c>
      <c r="D29" s="22">
        <v>617634082</v>
      </c>
      <c r="E29" s="22">
        <v>1578137503</v>
      </c>
      <c r="F29" s="22">
        <v>400000000</v>
      </c>
      <c r="G29" s="32">
        <v>7.4999999999999993E-5</v>
      </c>
      <c r="H29" s="22">
        <v>118360</v>
      </c>
      <c r="I29" s="22">
        <v>0</v>
      </c>
      <c r="J29" s="22">
        <v>30000</v>
      </c>
      <c r="K29" s="22">
        <v>30000</v>
      </c>
    </row>
    <row r="30" spans="1:11" ht="18" customHeight="1" x14ac:dyDescent="0.15">
      <c r="A30" s="51" t="s">
        <v>163</v>
      </c>
      <c r="B30" s="22">
        <v>400000</v>
      </c>
      <c r="C30" s="22">
        <v>23893823000000</v>
      </c>
      <c r="D30" s="22">
        <v>23444803000000</v>
      </c>
      <c r="E30" s="22">
        <v>449020000000</v>
      </c>
      <c r="F30" s="22">
        <v>16602000000</v>
      </c>
      <c r="G30" s="32">
        <v>2.4093482712926154E-5</v>
      </c>
      <c r="H30" s="22">
        <v>10818456</v>
      </c>
      <c r="I30" s="22">
        <v>0</v>
      </c>
      <c r="J30" s="22">
        <v>400000</v>
      </c>
      <c r="K30" s="22">
        <v>400000</v>
      </c>
    </row>
    <row r="31" spans="1:11" ht="18" customHeight="1" x14ac:dyDescent="0.15">
      <c r="A31" s="50" t="s">
        <v>10</v>
      </c>
      <c r="B31" s="22">
        <f>SUM(B20:B30)</f>
        <v>13978000</v>
      </c>
      <c r="C31" s="22">
        <f>SUM(C20:C30)</f>
        <v>24410801933038</v>
      </c>
      <c r="D31" s="22">
        <f>SUM(D20:D30)</f>
        <v>23918899103249</v>
      </c>
      <c r="E31" s="22">
        <f>SUM(E20:E30)</f>
        <v>491902829789</v>
      </c>
      <c r="F31" s="22">
        <f>SUM(F20:F30)</f>
        <v>25285673041</v>
      </c>
      <c r="G31" s="9">
        <v>0</v>
      </c>
      <c r="H31" s="22">
        <v>0</v>
      </c>
      <c r="I31" s="22">
        <f>SUM(I20:I30)</f>
        <v>325270</v>
      </c>
      <c r="J31" s="22">
        <f>SUM(J20:J30)</f>
        <v>13652730</v>
      </c>
      <c r="K31" s="22">
        <f>SUM(K20:K30)</f>
        <v>13978000</v>
      </c>
    </row>
  </sheetData>
  <phoneticPr fontId="3"/>
  <pageMargins left="0.3888888888888889" right="0.3888888888888889" top="0.3888888888888889" bottom="0.3888888888888889" header="0.19444444444444445" footer="0.19444444444444445"/>
  <pageSetup paperSize="9" scale="73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2B56-EB61-48F7-A183-CE933A3014CA}">
  <sheetPr>
    <pageSetUpPr fitToPage="1"/>
  </sheetPr>
  <dimension ref="A1:G21"/>
  <sheetViews>
    <sheetView zoomScale="115" zoomScaleNormal="115" workbookViewId="0">
      <selection activeCell="D23" sqref="D23"/>
    </sheetView>
  </sheetViews>
  <sheetFormatPr defaultColWidth="8.875" defaultRowHeight="11.25" x14ac:dyDescent="0.15"/>
  <cols>
    <col min="1" max="1" width="28.875" style="2" bestFit="1" customWidth="1"/>
    <col min="2" max="7" width="18.625" style="2" customWidth="1"/>
    <col min="8" max="16384" width="8.875" style="2"/>
  </cols>
  <sheetData>
    <row r="1" spans="1:7" ht="21" x14ac:dyDescent="0.2">
      <c r="A1" s="1" t="s">
        <v>25</v>
      </c>
    </row>
    <row r="2" spans="1:7" ht="13.5" x14ac:dyDescent="0.15">
      <c r="A2" s="3" t="s">
        <v>151</v>
      </c>
    </row>
    <row r="3" spans="1:7" ht="13.5" x14ac:dyDescent="0.15">
      <c r="A3" s="3" t="s">
        <v>259</v>
      </c>
    </row>
    <row r="4" spans="1:7" ht="13.5" x14ac:dyDescent="0.15">
      <c r="A4" s="3" t="s">
        <v>150</v>
      </c>
      <c r="G4" s="5" t="s">
        <v>179</v>
      </c>
    </row>
    <row r="5" spans="1:7" ht="22.5" customHeight="1" x14ac:dyDescent="0.15">
      <c r="A5" s="6" t="s">
        <v>26</v>
      </c>
      <c r="B5" s="6" t="s">
        <v>27</v>
      </c>
      <c r="C5" s="6" t="s">
        <v>28</v>
      </c>
      <c r="D5" s="6" t="s">
        <v>29</v>
      </c>
      <c r="E5" s="6" t="s">
        <v>30</v>
      </c>
      <c r="F5" s="7" t="s">
        <v>31</v>
      </c>
      <c r="G5" s="7" t="s">
        <v>9</v>
      </c>
    </row>
    <row r="6" spans="1:7" ht="18" customHeight="1" x14ac:dyDescent="0.15">
      <c r="A6" s="8" t="s">
        <v>164</v>
      </c>
      <c r="B6" s="33">
        <v>1607489467</v>
      </c>
      <c r="C6" s="33">
        <v>400000000</v>
      </c>
      <c r="D6" s="33">
        <v>0</v>
      </c>
      <c r="E6" s="33">
        <v>87000000</v>
      </c>
      <c r="F6" s="33">
        <v>2094489467</v>
      </c>
      <c r="G6" s="33">
        <v>1870803313</v>
      </c>
    </row>
    <row r="7" spans="1:7" ht="18" customHeight="1" x14ac:dyDescent="0.15">
      <c r="A7" s="8" t="s">
        <v>165</v>
      </c>
      <c r="B7" s="33">
        <v>40193366</v>
      </c>
      <c r="C7" s="33">
        <v>100000000</v>
      </c>
      <c r="D7" s="33">
        <v>0</v>
      </c>
      <c r="E7" s="33">
        <v>0</v>
      </c>
      <c r="F7" s="33">
        <v>140193366</v>
      </c>
      <c r="G7" s="33">
        <v>140193366</v>
      </c>
    </row>
    <row r="8" spans="1:7" ht="18" customHeight="1" x14ac:dyDescent="0.15">
      <c r="A8" s="8" t="s">
        <v>166</v>
      </c>
      <c r="B8" s="33">
        <v>189128439</v>
      </c>
      <c r="C8" s="33">
        <v>0</v>
      </c>
      <c r="D8" s="33">
        <v>0</v>
      </c>
      <c r="E8" s="33">
        <v>0</v>
      </c>
      <c r="F8" s="33">
        <v>189128439</v>
      </c>
      <c r="G8" s="33">
        <v>189128439</v>
      </c>
    </row>
    <row r="9" spans="1:7" ht="18" customHeight="1" x14ac:dyDescent="0.15">
      <c r="A9" s="8" t="s">
        <v>167</v>
      </c>
      <c r="B9" s="33">
        <v>2910194</v>
      </c>
      <c r="C9" s="33">
        <v>0</v>
      </c>
      <c r="D9" s="33">
        <v>0</v>
      </c>
      <c r="E9" s="33">
        <v>0</v>
      </c>
      <c r="F9" s="33">
        <v>2910194</v>
      </c>
      <c r="G9" s="33">
        <v>2910194</v>
      </c>
    </row>
    <row r="10" spans="1:7" ht="18" customHeight="1" x14ac:dyDescent="0.15">
      <c r="A10" s="8" t="s">
        <v>168</v>
      </c>
      <c r="B10" s="33">
        <v>430916</v>
      </c>
      <c r="C10" s="33">
        <v>0</v>
      </c>
      <c r="D10" s="33">
        <v>0</v>
      </c>
      <c r="E10" s="33">
        <v>0</v>
      </c>
      <c r="F10" s="33">
        <v>430916</v>
      </c>
      <c r="G10" s="33">
        <v>430916</v>
      </c>
    </row>
    <row r="11" spans="1:7" ht="18" customHeight="1" x14ac:dyDescent="0.15">
      <c r="A11" s="8" t="s">
        <v>169</v>
      </c>
      <c r="B11" s="33">
        <v>10000000</v>
      </c>
      <c r="C11" s="33">
        <v>0</v>
      </c>
      <c r="D11" s="33">
        <v>0</v>
      </c>
      <c r="E11" s="33">
        <v>0</v>
      </c>
      <c r="F11" s="33">
        <v>10000000</v>
      </c>
      <c r="G11" s="33">
        <v>10000000</v>
      </c>
    </row>
    <row r="12" spans="1:7" ht="18" customHeight="1" x14ac:dyDescent="0.15">
      <c r="A12" s="8" t="s">
        <v>199</v>
      </c>
      <c r="B12" s="33">
        <v>79486826</v>
      </c>
      <c r="C12" s="33">
        <v>0</v>
      </c>
      <c r="D12" s="33">
        <v>0</v>
      </c>
      <c r="E12" s="33">
        <v>0</v>
      </c>
      <c r="F12" s="33">
        <v>79486826</v>
      </c>
      <c r="G12" s="33">
        <v>79486839</v>
      </c>
    </row>
    <row r="13" spans="1:7" ht="18" customHeight="1" x14ac:dyDescent="0.15">
      <c r="A13" s="8" t="s">
        <v>200</v>
      </c>
      <c r="B13" s="33">
        <v>48574363</v>
      </c>
      <c r="C13" s="33">
        <v>0</v>
      </c>
      <c r="D13" s="33">
        <v>0</v>
      </c>
      <c r="E13" s="33">
        <v>0</v>
      </c>
      <c r="F13" s="33">
        <v>48574363</v>
      </c>
      <c r="G13" s="33">
        <v>48574363</v>
      </c>
    </row>
    <row r="14" spans="1:7" ht="18" customHeight="1" x14ac:dyDescent="0.15">
      <c r="A14" s="8" t="s">
        <v>201</v>
      </c>
      <c r="B14" s="33">
        <v>8371770</v>
      </c>
      <c r="C14" s="33">
        <v>0</v>
      </c>
      <c r="D14" s="33">
        <v>0</v>
      </c>
      <c r="E14" s="33">
        <v>0</v>
      </c>
      <c r="F14" s="33">
        <v>8371770</v>
      </c>
      <c r="G14" s="33">
        <v>8371770</v>
      </c>
    </row>
    <row r="15" spans="1:7" ht="18" customHeight="1" x14ac:dyDescent="0.15">
      <c r="A15" s="8" t="s">
        <v>192</v>
      </c>
      <c r="B15" s="33">
        <v>200075174</v>
      </c>
      <c r="C15" s="33">
        <v>0</v>
      </c>
      <c r="D15" s="33">
        <v>0</v>
      </c>
      <c r="E15" s="33">
        <v>0</v>
      </c>
      <c r="F15" s="33">
        <v>200075174</v>
      </c>
      <c r="G15" s="33">
        <v>200075174</v>
      </c>
    </row>
    <row r="16" spans="1:7" ht="18" customHeight="1" x14ac:dyDescent="0.15">
      <c r="A16" s="8" t="s">
        <v>202</v>
      </c>
      <c r="B16" s="33">
        <v>1100001</v>
      </c>
      <c r="C16" s="33">
        <v>0</v>
      </c>
      <c r="D16" s="33">
        <v>0</v>
      </c>
      <c r="E16" s="33">
        <v>0</v>
      </c>
      <c r="F16" s="33">
        <v>1100001</v>
      </c>
      <c r="G16" s="33">
        <v>1100001</v>
      </c>
    </row>
    <row r="17" spans="1:7" ht="18" customHeight="1" x14ac:dyDescent="0.15">
      <c r="A17" s="8" t="s">
        <v>170</v>
      </c>
      <c r="B17" s="33">
        <v>41194634</v>
      </c>
      <c r="C17" s="33">
        <v>0</v>
      </c>
      <c r="D17" s="33">
        <v>0</v>
      </c>
      <c r="E17" s="33">
        <v>0</v>
      </c>
      <c r="F17" s="33">
        <v>41194634</v>
      </c>
      <c r="G17" s="33">
        <v>41185326</v>
      </c>
    </row>
    <row r="18" spans="1:7" ht="18" customHeight="1" x14ac:dyDescent="0.15">
      <c r="A18" s="8" t="s">
        <v>171</v>
      </c>
      <c r="B18" s="33">
        <v>1000000</v>
      </c>
      <c r="C18" s="33">
        <v>0</v>
      </c>
      <c r="D18" s="33">
        <v>0</v>
      </c>
      <c r="E18" s="33">
        <v>0</v>
      </c>
      <c r="F18" s="33">
        <v>1000000</v>
      </c>
      <c r="G18" s="33">
        <v>1000000</v>
      </c>
    </row>
    <row r="19" spans="1:7" ht="18" customHeight="1" x14ac:dyDescent="0.15">
      <c r="A19" s="8" t="s">
        <v>172</v>
      </c>
      <c r="B19" s="33">
        <v>1006728</v>
      </c>
      <c r="C19" s="33">
        <v>0</v>
      </c>
      <c r="D19" s="33">
        <v>0</v>
      </c>
      <c r="E19" s="33">
        <v>0</v>
      </c>
      <c r="F19" s="33">
        <v>1006728</v>
      </c>
      <c r="G19" s="33">
        <v>1006180</v>
      </c>
    </row>
    <row r="20" spans="1:7" ht="18" customHeight="1" x14ac:dyDescent="0.15">
      <c r="A20" s="8" t="s">
        <v>173</v>
      </c>
      <c r="B20" s="33">
        <v>45014537</v>
      </c>
      <c r="C20" s="33">
        <v>0</v>
      </c>
      <c r="D20" s="33">
        <v>0</v>
      </c>
      <c r="E20" s="33">
        <v>0</v>
      </c>
      <c r="F20" s="33">
        <v>45014537</v>
      </c>
      <c r="G20" s="33">
        <v>40481406</v>
      </c>
    </row>
    <row r="21" spans="1:7" ht="18" customHeight="1" x14ac:dyDescent="0.15">
      <c r="A21" s="10" t="s">
        <v>10</v>
      </c>
      <c r="B21" s="33">
        <f>SUM(B6:B20)</f>
        <v>2275976415</v>
      </c>
      <c r="C21" s="33">
        <f>SUM(C6:C20)</f>
        <v>500000000</v>
      </c>
      <c r="D21" s="33">
        <f t="shared" ref="D21:G21" si="0">SUM(D6:D20)</f>
        <v>0</v>
      </c>
      <c r="E21" s="33">
        <f t="shared" si="0"/>
        <v>87000000</v>
      </c>
      <c r="F21" s="33">
        <f>SUM(F6:F20)</f>
        <v>2862976415</v>
      </c>
      <c r="G21" s="33">
        <f t="shared" si="0"/>
        <v>2634747287</v>
      </c>
    </row>
  </sheetData>
  <phoneticPr fontId="3"/>
  <pageMargins left="0.3888888888888889" right="0.3888888888888889" top="0.3888888888888889" bottom="0.3888888888888889" header="0.19444444444444445" footer="0.19444444444444445"/>
  <pageSetup paperSize="9" scale="91" fitToHeight="0" orientation="landscape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FC0A-00DE-4D96-910D-BA3461939DFA}">
  <dimension ref="A1:F8"/>
  <sheetViews>
    <sheetView workbookViewId="0">
      <selection activeCell="C12" sqref="C12"/>
    </sheetView>
  </sheetViews>
  <sheetFormatPr defaultColWidth="8.875" defaultRowHeight="11.25" x14ac:dyDescent="0.15"/>
  <cols>
    <col min="1" max="1" width="28.5" style="2" customWidth="1"/>
    <col min="2" max="6" width="19.875" style="2" customWidth="1"/>
    <col min="7" max="16384" width="8.875" style="2"/>
  </cols>
  <sheetData>
    <row r="1" spans="1:6" ht="21" x14ac:dyDescent="0.2">
      <c r="A1" s="1" t="s">
        <v>32</v>
      </c>
    </row>
    <row r="2" spans="1:6" ht="13.5" x14ac:dyDescent="0.15">
      <c r="A2" s="3" t="s">
        <v>151</v>
      </c>
    </row>
    <row r="3" spans="1:6" ht="13.5" x14ac:dyDescent="0.15">
      <c r="A3" s="3" t="s">
        <v>259</v>
      </c>
    </row>
    <row r="4" spans="1:6" ht="13.5" x14ac:dyDescent="0.15">
      <c r="A4" s="3" t="s">
        <v>150</v>
      </c>
      <c r="F4" s="5" t="s">
        <v>179</v>
      </c>
    </row>
    <row r="5" spans="1:6" ht="22.5" customHeight="1" x14ac:dyDescent="0.15">
      <c r="A5" s="61" t="s">
        <v>33</v>
      </c>
      <c r="B5" s="61" t="s">
        <v>34</v>
      </c>
      <c r="C5" s="61"/>
      <c r="D5" s="61" t="s">
        <v>35</v>
      </c>
      <c r="E5" s="61"/>
      <c r="F5" s="62" t="s">
        <v>36</v>
      </c>
    </row>
    <row r="6" spans="1:6" ht="22.5" customHeight="1" x14ac:dyDescent="0.15">
      <c r="A6" s="61"/>
      <c r="B6" s="6" t="s">
        <v>37</v>
      </c>
      <c r="C6" s="7" t="s">
        <v>38</v>
      </c>
      <c r="D6" s="6" t="s">
        <v>37</v>
      </c>
      <c r="E6" s="7" t="s">
        <v>38</v>
      </c>
      <c r="F6" s="61"/>
    </row>
    <row r="7" spans="1:6" ht="18" customHeight="1" x14ac:dyDescent="0.15">
      <c r="A7" s="8" t="s">
        <v>174</v>
      </c>
      <c r="B7" s="22">
        <v>0</v>
      </c>
      <c r="C7" s="22">
        <v>0</v>
      </c>
      <c r="D7" s="22">
        <v>0</v>
      </c>
      <c r="E7" s="22">
        <v>0</v>
      </c>
      <c r="F7" s="22">
        <v>2398176</v>
      </c>
    </row>
    <row r="8" spans="1:6" ht="18" customHeight="1" x14ac:dyDescent="0.15">
      <c r="A8" s="10" t="s">
        <v>10</v>
      </c>
      <c r="B8" s="22">
        <f>SUM(B7:B7)</f>
        <v>0</v>
      </c>
      <c r="C8" s="22">
        <f>SUM(C7:C7)</f>
        <v>0</v>
      </c>
      <c r="D8" s="22">
        <f>SUM(D7:D7)</f>
        <v>0</v>
      </c>
      <c r="E8" s="22">
        <f>SUM(E7:E7)</f>
        <v>0</v>
      </c>
      <c r="F8" s="22">
        <f>SUM(F7:F7)</f>
        <v>2398176</v>
      </c>
    </row>
  </sheetData>
  <mergeCells count="4">
    <mergeCell ref="A5:A6"/>
    <mergeCell ref="B5:C5"/>
    <mergeCell ref="D5:E5"/>
    <mergeCell ref="F5:F6"/>
  </mergeCells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A271-EB92-467A-96DF-C281B710BEAD}">
  <dimension ref="A1:G23"/>
  <sheetViews>
    <sheetView zoomScale="115" zoomScaleNormal="115" workbookViewId="0">
      <selection activeCell="F16" sqref="F16"/>
    </sheetView>
  </sheetViews>
  <sheetFormatPr defaultColWidth="8.875" defaultRowHeight="11.25" x14ac:dyDescent="0.15"/>
  <cols>
    <col min="1" max="1" width="22.625" style="2" customWidth="1"/>
    <col min="2" max="3" width="18.625" style="2" customWidth="1"/>
    <col min="4" max="4" width="2.5" style="2" customWidth="1"/>
    <col min="5" max="5" width="22.625" style="2" customWidth="1"/>
    <col min="6" max="7" width="18.625" style="2" customWidth="1"/>
    <col min="8" max="16384" width="8.875" style="2"/>
  </cols>
  <sheetData>
    <row r="1" spans="1:7" ht="21" x14ac:dyDescent="0.2">
      <c r="A1" s="1" t="s">
        <v>44</v>
      </c>
      <c r="E1" s="1" t="s">
        <v>39</v>
      </c>
    </row>
    <row r="2" spans="1:7" ht="13.5" x14ac:dyDescent="0.15">
      <c r="A2" s="3" t="s">
        <v>151</v>
      </c>
      <c r="E2" s="3" t="s">
        <v>151</v>
      </c>
    </row>
    <row r="3" spans="1:7" ht="13.5" x14ac:dyDescent="0.15">
      <c r="A3" s="3" t="s">
        <v>259</v>
      </c>
      <c r="E3" s="3" t="s">
        <v>259</v>
      </c>
    </row>
    <row r="4" spans="1:7" ht="13.5" x14ac:dyDescent="0.15">
      <c r="A4" s="3" t="s">
        <v>150</v>
      </c>
      <c r="C4" s="5" t="s">
        <v>179</v>
      </c>
      <c r="G4" s="5" t="s">
        <v>179</v>
      </c>
    </row>
    <row r="5" spans="1:7" ht="22.5" customHeight="1" x14ac:dyDescent="0.15">
      <c r="A5" s="6" t="s">
        <v>33</v>
      </c>
      <c r="B5" s="6" t="s">
        <v>37</v>
      </c>
      <c r="C5" s="6" t="s">
        <v>40</v>
      </c>
      <c r="E5" s="6" t="s">
        <v>33</v>
      </c>
      <c r="F5" s="6" t="s">
        <v>37</v>
      </c>
      <c r="G5" s="6" t="s">
        <v>40</v>
      </c>
    </row>
    <row r="6" spans="1:7" ht="18" customHeight="1" x14ac:dyDescent="0.15">
      <c r="A6" s="8" t="s">
        <v>41</v>
      </c>
      <c r="B6" s="22">
        <v>0</v>
      </c>
      <c r="C6" s="22">
        <v>0</v>
      </c>
      <c r="E6" s="8" t="s">
        <v>41</v>
      </c>
      <c r="F6" s="22">
        <v>0</v>
      </c>
      <c r="G6" s="22">
        <v>0</v>
      </c>
    </row>
    <row r="7" spans="1:7" ht="18" customHeight="1" x14ac:dyDescent="0.15">
      <c r="A7" s="8" t="s">
        <v>174</v>
      </c>
      <c r="B7" s="22">
        <v>2186000</v>
      </c>
      <c r="C7" s="22">
        <v>0</v>
      </c>
      <c r="E7" s="8" t="s">
        <v>174</v>
      </c>
      <c r="F7" s="22">
        <v>0</v>
      </c>
      <c r="G7" s="22">
        <v>0</v>
      </c>
    </row>
    <row r="8" spans="1:7" ht="18" customHeight="1" thickBot="1" x14ac:dyDescent="0.2">
      <c r="A8" s="11" t="s">
        <v>42</v>
      </c>
      <c r="B8" s="34">
        <v>2186000</v>
      </c>
      <c r="C8" s="34">
        <v>0</v>
      </c>
      <c r="E8" s="11" t="s">
        <v>42</v>
      </c>
      <c r="F8" s="34">
        <f>SUM(F6:F7)</f>
        <v>0</v>
      </c>
      <c r="G8" s="34">
        <f>SUM(G6:G7)</f>
        <v>0</v>
      </c>
    </row>
    <row r="9" spans="1:7" ht="18" customHeight="1" thickTop="1" x14ac:dyDescent="0.15">
      <c r="A9" s="8" t="s">
        <v>43</v>
      </c>
      <c r="B9" s="22"/>
      <c r="C9" s="22"/>
      <c r="E9" s="8" t="s">
        <v>43</v>
      </c>
      <c r="F9" s="22"/>
      <c r="G9" s="22"/>
    </row>
    <row r="10" spans="1:7" ht="18" customHeight="1" x14ac:dyDescent="0.15">
      <c r="A10" s="8" t="s">
        <v>203</v>
      </c>
      <c r="B10" s="22">
        <v>4023739</v>
      </c>
      <c r="C10" s="22">
        <v>4304</v>
      </c>
      <c r="E10" s="8" t="s">
        <v>203</v>
      </c>
      <c r="F10" s="22">
        <v>1034980</v>
      </c>
      <c r="G10" s="22">
        <v>1107</v>
      </c>
    </row>
    <row r="11" spans="1:7" ht="18" customHeight="1" x14ac:dyDescent="0.15">
      <c r="A11" s="8" t="s">
        <v>204</v>
      </c>
      <c r="B11" s="22">
        <v>310000</v>
      </c>
      <c r="C11" s="22">
        <v>0</v>
      </c>
      <c r="E11" s="8" t="s">
        <v>204</v>
      </c>
      <c r="F11" s="22">
        <v>330460</v>
      </c>
      <c r="G11" s="22">
        <v>0</v>
      </c>
    </row>
    <row r="12" spans="1:7" ht="18" customHeight="1" x14ac:dyDescent="0.15">
      <c r="A12" s="8" t="s">
        <v>175</v>
      </c>
      <c r="B12" s="22">
        <v>10343200</v>
      </c>
      <c r="C12" s="22">
        <v>74644</v>
      </c>
      <c r="E12" s="8" t="s">
        <v>175</v>
      </c>
      <c r="F12" s="22">
        <v>3068600</v>
      </c>
      <c r="G12" s="22">
        <v>22145</v>
      </c>
    </row>
    <row r="13" spans="1:7" ht="18" customHeight="1" x14ac:dyDescent="0.15">
      <c r="A13" s="8" t="s">
        <v>205</v>
      </c>
      <c r="B13" s="22">
        <v>1214360</v>
      </c>
      <c r="C13" s="22">
        <v>0</v>
      </c>
      <c r="E13" s="8" t="s">
        <v>205</v>
      </c>
      <c r="F13" s="22">
        <v>254340</v>
      </c>
      <c r="G13" s="22">
        <v>0</v>
      </c>
    </row>
    <row r="14" spans="1:7" ht="18" customHeight="1" x14ac:dyDescent="0.15">
      <c r="A14" s="8" t="s">
        <v>260</v>
      </c>
      <c r="B14" s="22">
        <v>10254148</v>
      </c>
      <c r="C14" s="22">
        <v>122234</v>
      </c>
      <c r="E14" s="8" t="s">
        <v>206</v>
      </c>
      <c r="F14" s="22">
        <v>1560</v>
      </c>
      <c r="G14" s="22"/>
    </row>
    <row r="15" spans="1:7" ht="18" customHeight="1" x14ac:dyDescent="0.15">
      <c r="A15" s="8" t="s">
        <v>177</v>
      </c>
      <c r="B15" s="22">
        <v>51980</v>
      </c>
      <c r="C15" s="22">
        <v>0</v>
      </c>
      <c r="E15" s="8" t="s">
        <v>176</v>
      </c>
      <c r="F15" s="22">
        <v>1923480</v>
      </c>
      <c r="G15" s="22">
        <v>22929</v>
      </c>
    </row>
    <row r="16" spans="1:7" ht="18" customHeight="1" x14ac:dyDescent="0.15">
      <c r="A16" s="8" t="s">
        <v>178</v>
      </c>
      <c r="B16" s="22">
        <v>405520</v>
      </c>
      <c r="C16" s="22">
        <v>35169</v>
      </c>
      <c r="E16" s="8" t="s">
        <v>177</v>
      </c>
      <c r="F16" s="22">
        <v>92600</v>
      </c>
      <c r="G16" s="22">
        <v>0</v>
      </c>
    </row>
    <row r="17" spans="1:7" ht="18" customHeight="1" x14ac:dyDescent="0.15">
      <c r="A17" s="8"/>
      <c r="B17" s="22"/>
      <c r="C17" s="22"/>
      <c r="E17" s="8" t="s">
        <v>261</v>
      </c>
      <c r="F17" s="22">
        <v>35614664</v>
      </c>
      <c r="G17" s="22"/>
    </row>
    <row r="18" spans="1:7" ht="18" customHeight="1" x14ac:dyDescent="0.15">
      <c r="A18" s="8"/>
      <c r="B18" s="22"/>
      <c r="C18" s="22"/>
      <c r="E18" s="8"/>
      <c r="F18" s="22"/>
      <c r="G18" s="22"/>
    </row>
    <row r="19" spans="1:7" ht="18" customHeight="1" x14ac:dyDescent="0.15">
      <c r="A19" s="8"/>
      <c r="B19" s="22"/>
      <c r="C19" s="22"/>
      <c r="E19" s="8"/>
      <c r="F19" s="22"/>
      <c r="G19" s="22"/>
    </row>
    <row r="20" spans="1:7" ht="18" customHeight="1" x14ac:dyDescent="0.15">
      <c r="A20" s="8"/>
      <c r="B20" s="22"/>
      <c r="C20" s="22"/>
      <c r="E20" s="8"/>
      <c r="F20" s="22"/>
      <c r="G20" s="22"/>
    </row>
    <row r="21" spans="1:7" ht="18" customHeight="1" x14ac:dyDescent="0.15">
      <c r="A21" s="8"/>
      <c r="B21" s="22"/>
      <c r="C21" s="22"/>
      <c r="E21" s="8"/>
      <c r="F21" s="22"/>
      <c r="G21" s="22"/>
    </row>
    <row r="22" spans="1:7" ht="18" customHeight="1" thickBot="1" x14ac:dyDescent="0.2">
      <c r="A22" s="11" t="s">
        <v>42</v>
      </c>
      <c r="B22" s="34">
        <f>SUM(B10:B21)</f>
        <v>26602947</v>
      </c>
      <c r="C22" s="34">
        <f>SUM(C10:C21)</f>
        <v>236351</v>
      </c>
      <c r="E22" s="11" t="s">
        <v>42</v>
      </c>
      <c r="F22" s="34">
        <f>SUM(F10:F21)</f>
        <v>42320684</v>
      </c>
      <c r="G22" s="34">
        <f>SUM(G10:G21)</f>
        <v>46181</v>
      </c>
    </row>
    <row r="23" spans="1:7" ht="18" customHeight="1" thickTop="1" x14ac:dyDescent="0.15">
      <c r="A23" s="10" t="s">
        <v>10</v>
      </c>
      <c r="B23" s="22">
        <f>SUM(B22,B8)</f>
        <v>28788947</v>
      </c>
      <c r="C23" s="22">
        <f>SUM(C22,C8)</f>
        <v>236351</v>
      </c>
      <c r="E23" s="10" t="s">
        <v>10</v>
      </c>
      <c r="F23" s="22">
        <f>SUM(F22,F8)</f>
        <v>42320684</v>
      </c>
      <c r="G23" s="22">
        <f>SUM(G22,G8)</f>
        <v>46181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4FAB-19FB-431F-8D23-D09DB57C3EA6}">
  <sheetPr>
    <pageSetUpPr fitToPage="1"/>
  </sheetPr>
  <dimension ref="A1:K21"/>
  <sheetViews>
    <sheetView workbookViewId="0">
      <selection activeCell="G19" sqref="G19"/>
    </sheetView>
  </sheetViews>
  <sheetFormatPr defaultColWidth="8.875" defaultRowHeight="11.25" x14ac:dyDescent="0.1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21" x14ac:dyDescent="0.2">
      <c r="A1" s="1" t="s">
        <v>45</v>
      </c>
    </row>
    <row r="2" spans="1:11" ht="13.5" x14ac:dyDescent="0.15">
      <c r="A2" s="3" t="s">
        <v>151</v>
      </c>
    </row>
    <row r="3" spans="1:11" ht="13.5" x14ac:dyDescent="0.15">
      <c r="A3" s="3" t="s">
        <v>259</v>
      </c>
    </row>
    <row r="4" spans="1:11" ht="13.5" x14ac:dyDescent="0.15">
      <c r="A4" s="3" t="s">
        <v>150</v>
      </c>
      <c r="K4" s="5" t="s">
        <v>179</v>
      </c>
    </row>
    <row r="5" spans="1:11" ht="22.5" customHeight="1" x14ac:dyDescent="0.15">
      <c r="A5" s="65" t="s">
        <v>26</v>
      </c>
      <c r="B5" s="63" t="s">
        <v>46</v>
      </c>
      <c r="C5" s="12"/>
      <c r="D5" s="67" t="s">
        <v>47</v>
      </c>
      <c r="E5" s="69" t="s">
        <v>48</v>
      </c>
      <c r="F5" s="65" t="s">
        <v>49</v>
      </c>
      <c r="G5" s="69" t="s">
        <v>50</v>
      </c>
      <c r="H5" s="63" t="s">
        <v>51</v>
      </c>
      <c r="I5" s="13"/>
      <c r="J5" s="14"/>
      <c r="K5" s="65" t="s">
        <v>30</v>
      </c>
    </row>
    <row r="6" spans="1:11" ht="22.5" customHeight="1" x14ac:dyDescent="0.15">
      <c r="A6" s="66"/>
      <c r="B6" s="64"/>
      <c r="C6" s="15" t="s">
        <v>52</v>
      </c>
      <c r="D6" s="68"/>
      <c r="E6" s="70"/>
      <c r="F6" s="66"/>
      <c r="G6" s="70"/>
      <c r="H6" s="64"/>
      <c r="I6" s="6" t="s">
        <v>53</v>
      </c>
      <c r="J6" s="6" t="s">
        <v>54</v>
      </c>
      <c r="K6" s="66"/>
    </row>
    <row r="7" spans="1:11" ht="18" customHeight="1" x14ac:dyDescent="0.15">
      <c r="A7" s="8" t="s">
        <v>55</v>
      </c>
      <c r="B7" s="22"/>
      <c r="C7" s="24"/>
      <c r="D7" s="22"/>
      <c r="E7" s="22"/>
      <c r="F7" s="22"/>
      <c r="G7" s="22"/>
      <c r="H7" s="22"/>
      <c r="I7" s="22"/>
      <c r="J7" s="22"/>
      <c r="K7" s="22"/>
    </row>
    <row r="8" spans="1:11" ht="18" customHeight="1" x14ac:dyDescent="0.15">
      <c r="A8" s="8" t="s">
        <v>56</v>
      </c>
      <c r="B8" s="22">
        <v>1081375306</v>
      </c>
      <c r="C8" s="24">
        <v>51854238</v>
      </c>
      <c r="D8" s="22">
        <v>177415789</v>
      </c>
      <c r="E8" s="22">
        <v>902859517</v>
      </c>
      <c r="F8" s="22">
        <v>1100000</v>
      </c>
      <c r="G8" s="22">
        <v>0</v>
      </c>
      <c r="H8" s="22">
        <v>0</v>
      </c>
      <c r="I8" s="22">
        <v>0</v>
      </c>
      <c r="J8" s="42">
        <v>0</v>
      </c>
      <c r="K8" s="42">
        <v>0</v>
      </c>
    </row>
    <row r="9" spans="1:11" ht="18" customHeight="1" x14ac:dyDescent="0.15">
      <c r="A9" s="8" t="s">
        <v>57</v>
      </c>
      <c r="B9" s="22">
        <v>0</v>
      </c>
      <c r="C9" s="24"/>
      <c r="D9" s="22"/>
      <c r="E9" s="22"/>
      <c r="F9" s="22"/>
      <c r="G9" s="22">
        <v>0</v>
      </c>
      <c r="H9" s="22">
        <v>0</v>
      </c>
      <c r="I9" s="22">
        <v>0</v>
      </c>
      <c r="J9" s="42">
        <v>0</v>
      </c>
      <c r="K9" s="42">
        <v>0</v>
      </c>
    </row>
    <row r="10" spans="1:11" ht="18" customHeight="1" x14ac:dyDescent="0.15">
      <c r="A10" s="8" t="s">
        <v>58</v>
      </c>
      <c r="B10" s="22">
        <v>45771509</v>
      </c>
      <c r="C10" s="24">
        <v>9354781</v>
      </c>
      <c r="D10" s="22">
        <v>45771509</v>
      </c>
      <c r="E10" s="22"/>
      <c r="F10" s="22"/>
      <c r="G10" s="22">
        <v>0</v>
      </c>
      <c r="H10" s="22">
        <v>0</v>
      </c>
      <c r="I10" s="22">
        <v>0</v>
      </c>
      <c r="J10" s="42">
        <v>0</v>
      </c>
      <c r="K10" s="42">
        <v>0</v>
      </c>
    </row>
    <row r="11" spans="1:11" ht="18" customHeight="1" x14ac:dyDescent="0.15">
      <c r="A11" s="8" t="s">
        <v>59</v>
      </c>
      <c r="B11" s="22">
        <v>24206633</v>
      </c>
      <c r="C11" s="24">
        <v>3287111</v>
      </c>
      <c r="D11" s="22">
        <v>24206633</v>
      </c>
      <c r="E11" s="22"/>
      <c r="F11" s="22"/>
      <c r="G11" s="22">
        <v>0</v>
      </c>
      <c r="H11" s="22">
        <v>0</v>
      </c>
      <c r="I11" s="22">
        <v>0</v>
      </c>
      <c r="J11" s="42">
        <v>0</v>
      </c>
      <c r="K11" s="42">
        <v>0</v>
      </c>
    </row>
    <row r="12" spans="1:11" ht="18" customHeight="1" x14ac:dyDescent="0.15">
      <c r="A12" s="8" t="s">
        <v>60</v>
      </c>
      <c r="B12" s="22">
        <v>0</v>
      </c>
      <c r="C12" s="24"/>
      <c r="D12" s="22"/>
      <c r="E12" s="22"/>
      <c r="F12" s="22"/>
      <c r="G12" s="22">
        <v>0</v>
      </c>
      <c r="H12" s="22">
        <v>0</v>
      </c>
      <c r="I12" s="22">
        <v>0</v>
      </c>
      <c r="J12" s="42">
        <v>0</v>
      </c>
      <c r="K12" s="42">
        <v>0</v>
      </c>
    </row>
    <row r="13" spans="1:11" ht="18" customHeight="1" x14ac:dyDescent="0.15">
      <c r="A13" s="8" t="s">
        <v>61</v>
      </c>
      <c r="B13" s="22">
        <v>2609248266</v>
      </c>
      <c r="C13" s="24">
        <v>166833497</v>
      </c>
      <c r="D13" s="22">
        <v>1225196295</v>
      </c>
      <c r="E13" s="22">
        <v>1384051971</v>
      </c>
      <c r="F13" s="22"/>
      <c r="G13" s="22">
        <v>0</v>
      </c>
      <c r="H13" s="22">
        <v>0</v>
      </c>
      <c r="I13" s="22">
        <v>0</v>
      </c>
      <c r="J13" s="42">
        <v>0</v>
      </c>
      <c r="K13" s="42">
        <v>0</v>
      </c>
    </row>
    <row r="14" spans="1:11" ht="18" customHeight="1" x14ac:dyDescent="0.15">
      <c r="A14" s="8" t="s">
        <v>62</v>
      </c>
      <c r="B14" s="22"/>
      <c r="C14" s="24"/>
      <c r="D14" s="22"/>
      <c r="E14" s="22"/>
      <c r="F14" s="22"/>
      <c r="G14" s="22">
        <v>0</v>
      </c>
      <c r="H14" s="22">
        <v>0</v>
      </c>
      <c r="I14" s="22">
        <v>0</v>
      </c>
      <c r="J14" s="42">
        <v>0</v>
      </c>
      <c r="K14" s="42">
        <v>0</v>
      </c>
    </row>
    <row r="15" spans="1:11" ht="18" customHeight="1" x14ac:dyDescent="0.15">
      <c r="A15" s="8" t="s">
        <v>63</v>
      </c>
      <c r="B15" s="22">
        <v>873064906</v>
      </c>
      <c r="C15" s="24">
        <v>98501672</v>
      </c>
      <c r="D15" s="22">
        <v>770046615</v>
      </c>
      <c r="E15" s="22">
        <v>91959291</v>
      </c>
      <c r="F15" s="22">
        <v>11059000</v>
      </c>
      <c r="G15" s="22">
        <v>0</v>
      </c>
      <c r="H15" s="22">
        <v>0</v>
      </c>
      <c r="I15" s="22">
        <v>0</v>
      </c>
      <c r="J15" s="42">
        <v>0</v>
      </c>
      <c r="K15" s="42">
        <v>0</v>
      </c>
    </row>
    <row r="16" spans="1:11" ht="18" customHeight="1" x14ac:dyDescent="0.15">
      <c r="A16" s="8" t="s">
        <v>64</v>
      </c>
      <c r="B16" s="22">
        <v>645694</v>
      </c>
      <c r="C16" s="24">
        <v>471250</v>
      </c>
      <c r="D16" s="22">
        <v>645694</v>
      </c>
      <c r="E16" s="22"/>
      <c r="F16" s="22"/>
      <c r="G16" s="22"/>
      <c r="H16" s="22">
        <v>0</v>
      </c>
      <c r="I16" s="22">
        <v>0</v>
      </c>
      <c r="J16" s="42">
        <v>0</v>
      </c>
      <c r="K16" s="42">
        <v>0</v>
      </c>
    </row>
    <row r="17" spans="1:11" ht="18" customHeight="1" x14ac:dyDescent="0.15">
      <c r="A17" s="8" t="s">
        <v>65</v>
      </c>
      <c r="B17" s="22">
        <v>0</v>
      </c>
      <c r="C17" s="24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42">
        <v>0</v>
      </c>
      <c r="K17" s="42">
        <v>0</v>
      </c>
    </row>
    <row r="18" spans="1:11" ht="18" customHeight="1" x14ac:dyDescent="0.15">
      <c r="A18" s="8" t="s">
        <v>61</v>
      </c>
      <c r="B18" s="22">
        <v>0</v>
      </c>
      <c r="C18" s="24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42">
        <v>0</v>
      </c>
      <c r="K18" s="42">
        <v>0</v>
      </c>
    </row>
    <row r="19" spans="1:11" ht="18" customHeight="1" x14ac:dyDescent="0.15">
      <c r="A19" s="10" t="s">
        <v>66</v>
      </c>
      <c r="B19" s="22">
        <v>4634312314</v>
      </c>
      <c r="C19" s="24">
        <v>330302549</v>
      </c>
      <c r="D19" s="22">
        <v>2243282535</v>
      </c>
      <c r="E19" s="22">
        <v>2378870779</v>
      </c>
      <c r="F19" s="22">
        <v>12159000</v>
      </c>
      <c r="G19" s="22"/>
      <c r="H19" s="22">
        <v>0</v>
      </c>
      <c r="I19" s="22">
        <v>0</v>
      </c>
      <c r="J19" s="42">
        <v>0</v>
      </c>
      <c r="K19" s="42">
        <v>0</v>
      </c>
    </row>
    <row r="20" spans="1:11" x14ac:dyDescent="0.15">
      <c r="B20" s="26"/>
      <c r="C20" s="26"/>
      <c r="D20" s="26"/>
      <c r="E20" s="26"/>
      <c r="F20" s="26"/>
      <c r="G20" s="26"/>
      <c r="H20" s="26"/>
      <c r="I20" s="26"/>
    </row>
    <row r="21" spans="1:11" x14ac:dyDescent="0.15">
      <c r="B21" s="26"/>
      <c r="C21" s="26"/>
      <c r="D21" s="26"/>
      <c r="E21" s="26"/>
      <c r="F21" s="26"/>
      <c r="G21" s="26"/>
      <c r="H21" s="26"/>
      <c r="I21" s="26"/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888888888888889" right="0.3888888888888889" top="0.3888888888888889" bottom="0.3888888888888889" header="0.19444444444444445" footer="0.19444444444444445"/>
  <pageSetup paperSize="9" scale="74" fitToHeight="0" orientation="landscape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F77E-AE2E-42AC-BB86-09ECE1F0BB65}">
  <dimension ref="A1:I6"/>
  <sheetViews>
    <sheetView workbookViewId="0">
      <selection activeCell="A4" sqref="A4"/>
    </sheetView>
  </sheetViews>
  <sheetFormatPr defaultColWidth="8.875" defaultRowHeight="11.25" x14ac:dyDescent="0.15"/>
  <cols>
    <col min="1" max="1" width="22.875" style="2" customWidth="1"/>
    <col min="2" max="9" width="12.875" style="2" customWidth="1"/>
    <col min="10" max="16384" width="8.875" style="2"/>
  </cols>
  <sheetData>
    <row r="1" spans="1:9" ht="21" x14ac:dyDescent="0.2">
      <c r="A1" s="1" t="s">
        <v>67</v>
      </c>
    </row>
    <row r="2" spans="1:9" ht="13.5" x14ac:dyDescent="0.15">
      <c r="A2" s="3" t="s">
        <v>151</v>
      </c>
    </row>
    <row r="3" spans="1:9" ht="13.5" x14ac:dyDescent="0.15">
      <c r="A3" s="3" t="s">
        <v>259</v>
      </c>
    </row>
    <row r="4" spans="1:9" ht="13.5" x14ac:dyDescent="0.15">
      <c r="A4" s="3" t="s">
        <v>150</v>
      </c>
      <c r="I4" s="5" t="s">
        <v>179</v>
      </c>
    </row>
    <row r="5" spans="1:9" ht="37.5" customHeight="1" x14ac:dyDescent="0.15">
      <c r="A5" s="15" t="s">
        <v>46</v>
      </c>
      <c r="B5" s="6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6" t="s">
        <v>74</v>
      </c>
      <c r="I5" s="7" t="s">
        <v>75</v>
      </c>
    </row>
    <row r="6" spans="1:9" ht="18" customHeight="1" x14ac:dyDescent="0.15">
      <c r="A6" s="24">
        <v>4634312314</v>
      </c>
      <c r="B6" s="22">
        <v>4444524797</v>
      </c>
      <c r="C6" s="22">
        <v>135544677</v>
      </c>
      <c r="D6" s="22">
        <v>26795115</v>
      </c>
      <c r="E6" s="22">
        <v>22819067</v>
      </c>
      <c r="F6" s="22">
        <v>4628658</v>
      </c>
      <c r="G6" s="42"/>
      <c r="H6" s="42"/>
      <c r="I6" s="32">
        <v>3.9577717834232834E-3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78B0-B9E6-451E-861A-69154183CFC8}">
  <dimension ref="A1:J6"/>
  <sheetViews>
    <sheetView workbookViewId="0">
      <selection activeCell="A4" sqref="A4"/>
    </sheetView>
  </sheetViews>
  <sheetFormatPr defaultColWidth="8.875" defaultRowHeight="11.25" x14ac:dyDescent="0.15"/>
  <cols>
    <col min="1" max="1" width="14.25" style="2" customWidth="1"/>
    <col min="2" max="10" width="12.625" style="2" customWidth="1"/>
    <col min="11" max="16384" width="8.875" style="2"/>
  </cols>
  <sheetData>
    <row r="1" spans="1:10" ht="21" x14ac:dyDescent="0.2">
      <c r="A1" s="1" t="s">
        <v>76</v>
      </c>
    </row>
    <row r="2" spans="1:10" ht="13.5" x14ac:dyDescent="0.15">
      <c r="A2" s="3" t="s">
        <v>151</v>
      </c>
    </row>
    <row r="3" spans="1:10" ht="13.5" x14ac:dyDescent="0.15">
      <c r="A3" s="3" t="s">
        <v>259</v>
      </c>
    </row>
    <row r="4" spans="1:10" ht="13.5" x14ac:dyDescent="0.15">
      <c r="A4" s="3" t="s">
        <v>150</v>
      </c>
      <c r="J4" s="5" t="s">
        <v>179</v>
      </c>
    </row>
    <row r="5" spans="1:10" ht="22.5" customHeight="1" x14ac:dyDescent="0.15">
      <c r="A5" s="15" t="s">
        <v>46</v>
      </c>
      <c r="B5" s="6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 t="s">
        <v>84</v>
      </c>
      <c r="J5" s="6" t="s">
        <v>85</v>
      </c>
    </row>
    <row r="6" spans="1:10" ht="18" customHeight="1" x14ac:dyDescent="0.15">
      <c r="A6" s="24">
        <v>4634312314</v>
      </c>
      <c r="B6" s="22">
        <v>330302549</v>
      </c>
      <c r="C6" s="22">
        <v>303312113</v>
      </c>
      <c r="D6" s="22">
        <v>304395856</v>
      </c>
      <c r="E6" s="22">
        <v>331508190</v>
      </c>
      <c r="F6" s="22">
        <v>316421458</v>
      </c>
      <c r="G6" s="22">
        <v>1223823048</v>
      </c>
      <c r="H6" s="22">
        <v>632220543</v>
      </c>
      <c r="I6" s="22">
        <v>460677796</v>
      </c>
      <c r="J6" s="22">
        <v>731650761</v>
      </c>
    </row>
  </sheetData>
  <phoneticPr fontId="3"/>
  <pageMargins left="0.3888888888888889" right="0.3888888888888889" top="0.3888888888888889" bottom="0.3888888888888889" header="0.19444444444444445" footer="0.19444444444444445"/>
  <pageSetup paperSize="9" orientation="landscape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3A61-31C2-4945-A59A-814100829039}">
  <dimension ref="A1:B7"/>
  <sheetViews>
    <sheetView zoomScaleNormal="100" workbookViewId="0">
      <selection activeCell="B27" sqref="B27"/>
    </sheetView>
  </sheetViews>
  <sheetFormatPr defaultColWidth="8.875" defaultRowHeight="11.25" x14ac:dyDescent="0.15"/>
  <cols>
    <col min="1" max="1" width="22.875" style="2" customWidth="1"/>
    <col min="2" max="2" width="112.875" style="2" customWidth="1"/>
    <col min="3" max="16384" width="8.875" style="2"/>
  </cols>
  <sheetData>
    <row r="1" spans="1:2" ht="21" x14ac:dyDescent="0.2">
      <c r="A1" s="1" t="s">
        <v>86</v>
      </c>
    </row>
    <row r="2" spans="1:2" ht="13.5" x14ac:dyDescent="0.15">
      <c r="A2" s="3" t="s">
        <v>151</v>
      </c>
    </row>
    <row r="3" spans="1:2" ht="13.5" x14ac:dyDescent="0.15">
      <c r="A3" s="3" t="s">
        <v>259</v>
      </c>
    </row>
    <row r="4" spans="1:2" ht="13.5" x14ac:dyDescent="0.15">
      <c r="A4" s="3" t="s">
        <v>150</v>
      </c>
      <c r="B4" s="5" t="s">
        <v>179</v>
      </c>
    </row>
    <row r="5" spans="1:2" ht="22.5" customHeight="1" x14ac:dyDescent="0.15">
      <c r="A5" s="16" t="s">
        <v>87</v>
      </c>
      <c r="B5" s="6" t="s">
        <v>88</v>
      </c>
    </row>
    <row r="6" spans="1:2" ht="18" customHeight="1" x14ac:dyDescent="0.15">
      <c r="A6" s="25"/>
      <c r="B6" s="23">
        <v>0</v>
      </c>
    </row>
    <row r="7" spans="1:2" x14ac:dyDescent="0.15">
      <c r="A7" s="26"/>
      <c r="B7" s="26"/>
    </row>
  </sheetData>
  <phoneticPr fontId="3"/>
  <pageMargins left="0.3888888888888889" right="0.3888888888888889" top="0.3888888888888889" bottom="0.3888888888888889" header="0.19444444444444445" footer="0.19444444444444445"/>
  <pageSetup paperSize="9" scale="94" orientation="landscape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有形固定資産の明細</vt:lpstr>
      <vt:lpstr>投資及び出資金の明細</vt:lpstr>
      <vt:lpstr>基金の明細</vt:lpstr>
      <vt:lpstr>貸付金の明細</vt:lpstr>
      <vt:lpstr>長期延滞債権の明細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satou-k</dc:creator>
  <cp:lastModifiedBy>Kamimura Keishi ( 上村 圭史 )</cp:lastModifiedBy>
  <cp:lastPrinted>2021-01-20T07:22:14Z</cp:lastPrinted>
  <dcterms:created xsi:type="dcterms:W3CDTF">2020-12-22T08:16:50Z</dcterms:created>
  <dcterms:modified xsi:type="dcterms:W3CDTF">2026-03-13T06:27:13Z</dcterms:modified>
</cp:coreProperties>
</file>