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部門委員会\公会計\01.自治体別資料\01.奈良県内\13.山添村\R05年度事業\02.契約後\90.成果品\01.財務書類\02.附属明細書\"/>
    </mc:Choice>
  </mc:AlternateContent>
  <xr:revisionPtr revIDLastSave="0" documentId="13_ncr:1_{030098F1-1D0A-4C7C-B73C-95C7754DAB6C}" xr6:coauthVersionLast="47" xr6:coauthVersionMax="47" xr10:uidLastSave="{00000000-0000-0000-0000-000000000000}"/>
  <bookViews>
    <workbookView xWindow="28680" yWindow="-120" windowWidth="29040" windowHeight="15840" tabRatio="836" xr2:uid="{D8FD485C-5F6D-4BCA-B768-511AD343A7F2}"/>
  </bookViews>
  <sheets>
    <sheet name="有形固定資産の明細" sheetId="16" r:id="rId1"/>
    <sheet name="投資及び出資金の明細" sheetId="2" r:id="rId2"/>
    <sheet name="基金の明細" sheetId="3" r:id="rId3"/>
    <sheet name="貸付金の明細" sheetId="4" r:id="rId4"/>
    <sheet name="長期延滞債権の明細" sheetId="6" r:id="rId5"/>
    <sheet name="地方債等（借入先別）の明細" sheetId="7" r:id="rId6"/>
    <sheet name="地方債等（利率別）の明細" sheetId="8" r:id="rId7"/>
    <sheet name="地方債等（返済期間別）の明細" sheetId="9" r:id="rId8"/>
    <sheet name="特定の契約条項が付された地方債等の概要" sheetId="10" r:id="rId9"/>
    <sheet name="引当金の明細" sheetId="11" r:id="rId10"/>
    <sheet name="補助金等の明細" sheetId="12" r:id="rId11"/>
    <sheet name="財源の明細" sheetId="13" r:id="rId12"/>
    <sheet name="財源情報の明細" sheetId="14" r:id="rId13"/>
    <sheet name="資金の明細" sheetId="15" r:id="rId14"/>
  </sheets>
  <externalReferences>
    <externalReference r:id="rId15"/>
  </externalReferences>
  <definedNames>
    <definedName name="_xlnm._FilterDatabase" localSheetId="11" hidden="1">財源の明細!$A$5:$H$95</definedName>
    <definedName name="_xlnm.Print_Area" localSheetId="11">財源の明細!$A$1:$E$4</definedName>
    <definedName name="_xlnm.Print_Titles" localSheetId="0">有形固定資産の明細!$1:$5</definedName>
    <definedName name="まとめ一覧">[1]財源の明細用まとめ!$C$2:$Y$38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2" l="1"/>
  <c r="D25" i="12" s="1"/>
  <c r="B21" i="3" l="1"/>
  <c r="J17" i="2"/>
  <c r="I17" i="2"/>
  <c r="H17" i="2"/>
  <c r="F17" i="2"/>
  <c r="E17" i="2"/>
  <c r="D17" i="2"/>
  <c r="C17" i="2"/>
  <c r="B17" i="2"/>
  <c r="E82" i="13" l="1"/>
  <c r="E80" i="13"/>
  <c r="E77" i="13"/>
  <c r="E93" i="13"/>
  <c r="E90" i="13"/>
  <c r="E94" i="13" s="1"/>
  <c r="E87" i="13"/>
  <c r="E72" i="13"/>
  <c r="E69" i="13"/>
  <c r="E66" i="13"/>
  <c r="E61" i="13"/>
  <c r="E57" i="13"/>
  <c r="E54" i="13"/>
  <c r="E42" i="13"/>
  <c r="E49" i="13"/>
  <c r="E45" i="13"/>
  <c r="E36" i="13"/>
  <c r="E33" i="13"/>
  <c r="E30" i="13"/>
  <c r="E26" i="13"/>
  <c r="E23" i="13"/>
  <c r="E20" i="13"/>
  <c r="E73" i="13" l="1"/>
  <c r="E74" i="13" s="1"/>
  <c r="E95" i="13"/>
  <c r="E62" i="13"/>
  <c r="E63" i="13" s="1"/>
  <c r="E50" i="13"/>
  <c r="E51" i="13" s="1"/>
  <c r="E83" i="13"/>
  <c r="E84" i="13" s="1"/>
  <c r="E37" i="13"/>
  <c r="E38" i="13" s="1"/>
  <c r="E27" i="13"/>
  <c r="E28" i="13" s="1"/>
  <c r="F8" i="11" l="1"/>
  <c r="K31" i="2" l="1"/>
  <c r="B31" i="2"/>
  <c r="C31" i="2"/>
  <c r="D31" i="2"/>
  <c r="F9" i="11" l="1"/>
  <c r="F7" i="11"/>
  <c r="B22" i="6" l="1"/>
  <c r="B11" i="15"/>
  <c r="C22" i="6" l="1"/>
  <c r="C10" i="11"/>
  <c r="D10" i="11"/>
  <c r="E10" i="11"/>
  <c r="F10" i="11"/>
  <c r="B10" i="11"/>
  <c r="F22" i="6" l="1"/>
  <c r="G8" i="6"/>
  <c r="F8" i="6"/>
  <c r="C8" i="6"/>
  <c r="C23" i="6" s="1"/>
  <c r="B8" i="6"/>
  <c r="B23" i="6" s="1"/>
  <c r="D8" i="4"/>
  <c r="E8" i="4"/>
  <c r="F8" i="4"/>
  <c r="B8" i="4"/>
  <c r="F23" i="6" l="1"/>
  <c r="G22" i="6"/>
  <c r="G23" i="6" s="1"/>
  <c r="C8" i="4"/>
  <c r="C21" i="3"/>
  <c r="D21" i="3"/>
  <c r="E21" i="3"/>
  <c r="G21" i="3"/>
  <c r="F21" i="3" l="1"/>
  <c r="E31" i="2" l="1"/>
  <c r="F31" i="2"/>
  <c r="G31" i="2"/>
  <c r="H31" i="2"/>
  <c r="I31" i="2"/>
  <c r="J3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satou-k</author>
  </authors>
  <commentList>
    <comment ref="F7" authorId="0" shapeId="0" xr:uid="{5CA7EC11-E1FE-453D-A920-8180989940A9}">
      <text>
        <r>
          <rPr>
            <b/>
            <sz val="9"/>
            <color indexed="81"/>
            <rFont val="MS P ゴシック"/>
            <family val="3"/>
            <charset val="128"/>
          </rPr>
          <t>減価償却費
賞与引当金繰入額
退職手当引当金</t>
        </r>
      </text>
    </comment>
    <comment ref="F8" authorId="0" shapeId="0" xr:uid="{EA613FC7-F621-4056-B58F-3CC54054518D}">
      <text>
        <r>
          <rPr>
            <b/>
            <sz val="9"/>
            <color indexed="81"/>
            <rFont val="MS P ゴシック"/>
            <family val="3"/>
            <charset val="128"/>
          </rPr>
          <t>リース資産なし</t>
        </r>
      </text>
    </comment>
  </commentList>
</comments>
</file>

<file path=xl/sharedStrings.xml><?xml version="1.0" encoding="utf-8"?>
<sst xmlns="http://schemas.openxmlformats.org/spreadsheetml/2006/main" count="516" uniqueCount="261">
  <si>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</si>
  <si>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</si>
  <si>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</si>
  <si>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</si>
  <si>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</si>
  <si>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</si>
  <si>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</si>
  <si>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</si>
  <si>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</si>
  <si>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</si>
  <si>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</si>
  <si>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</si>
  <si>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</si>
  <si>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</si>
  <si>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</si>
  <si>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</si>
  <si>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</si>
  <si>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</si>
  <si>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</si>
  <si>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</si>
  <si>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</si>
  <si>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</si>
  <si>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</si>
  <si>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</si>
  <si>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</si>
  <si>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</si>
  <si>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</si>
  <si>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</si>
  <si>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</si>
  <si>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</si>
  <si>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</si>
  <si>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</si>
  <si>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</si>
  <si>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</si>
  <si>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</si>
  <si>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</si>
  <si>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</si>
  <si>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</si>
  <si>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</si>
  <si>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未収金の明細</t>
  </si>
  <si>
    <t>徴収不能引当金計上額</t>
  </si>
  <si>
    <t>【貸付金】</t>
  </si>
  <si>
    <t>小計</t>
  </si>
  <si>
    <t>【未収金】</t>
  </si>
  <si>
    <t>長期延滞債権の明細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</si>
  <si>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</si>
  <si>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</si>
  <si>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</si>
  <si>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</si>
  <si>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</si>
  <si>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</si>
  <si>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</si>
  <si>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</si>
  <si>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</si>
  <si>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</si>
  <si>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</si>
  <si>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</si>
  <si>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</si>
  <si>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</si>
  <si>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</si>
  <si>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</si>
  <si>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</si>
  <si>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</si>
  <si>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</si>
  <si>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</si>
  <si>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</si>
  <si>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</si>
  <si>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</si>
  <si>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</si>
  <si>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</si>
  <si>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</si>
  <si>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</si>
  <si>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</si>
  <si>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</si>
  <si>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</si>
  <si>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</si>
  <si>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</si>
  <si>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</si>
  <si>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</si>
  <si>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</si>
  <si>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</si>
  <si>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</si>
  <si>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</si>
  <si>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</si>
  <si>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</si>
  <si>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</si>
  <si>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</si>
  <si>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</si>
  <si>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</si>
  <si>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</si>
  <si>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</si>
  <si>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</si>
  <si>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</si>
  <si>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</si>
  <si>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</si>
  <si>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</si>
  <si>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</si>
  <si>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</si>
  <si>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</si>
  <si>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</si>
  <si>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</si>
  <si>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</si>
  <si>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</si>
  <si>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</si>
  <si>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</si>
  <si>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</si>
  <si>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</si>
  <si>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</si>
  <si>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</si>
  <si>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</si>
  <si>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</si>
  <si>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</si>
  <si>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財源情報の明細</t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</si>
  <si>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</si>
  <si>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</si>
  <si>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</si>
  <si>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</si>
  <si>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</si>
  <si>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</si>
  <si>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退職手当引当金</t>
    <rPh sb="0" eb="7">
      <t>タイショクテアテヒキアテキン</t>
    </rPh>
    <phoneticPr fontId="3"/>
  </si>
  <si>
    <t>賞与引当金</t>
    <rPh sb="0" eb="5">
      <t>ショウヨヒキアテキン</t>
    </rPh>
    <phoneticPr fontId="3"/>
  </si>
  <si>
    <t>現金</t>
    <rPh sb="0" eb="2">
      <t>ゲンキン</t>
    </rPh>
    <phoneticPr fontId="8"/>
  </si>
  <si>
    <t>要求払預金</t>
    <rPh sb="0" eb="2">
      <t>ヨウキュウ</t>
    </rPh>
    <rPh sb="2" eb="3">
      <t>バラ</t>
    </rPh>
    <rPh sb="3" eb="5">
      <t>ヨキン</t>
    </rPh>
    <phoneticPr fontId="8"/>
  </si>
  <si>
    <t>短期投資</t>
    <rPh sb="0" eb="2">
      <t>タンキ</t>
    </rPh>
    <rPh sb="2" eb="4">
      <t>トウシ</t>
    </rPh>
    <phoneticPr fontId="8"/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</si>
  <si>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</si>
  <si>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</si>
  <si>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</si>
  <si>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</si>
  <si>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</si>
  <si>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</si>
  <si>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</si>
  <si>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</si>
  <si>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</si>
  <si>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</si>
  <si>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</si>
  <si>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</si>
  <si>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建設仮勘定</t>
  </si>
  <si>
    <t>インフラ資産</t>
  </si>
  <si>
    <t>物品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</si>
  <si>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</si>
  <si>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</si>
  <si>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</si>
  <si>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</si>
  <si>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</si>
  <si>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</si>
  <si>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</si>
  <si>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</si>
  <si>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有形固定資産の明細</t>
    <phoneticPr fontId="3"/>
  </si>
  <si>
    <t>　船舶</t>
  </si>
  <si>
    <t>　浮標等</t>
  </si>
  <si>
    <t>　航空機</t>
  </si>
  <si>
    <t>本年度償却額_x000D_
(F)</t>
  </si>
  <si>
    <t>会計：全体会計</t>
    <rPh sb="3" eb="7">
      <t>ゼンタイカイケイ</t>
    </rPh>
    <phoneticPr fontId="3"/>
  </si>
  <si>
    <t>自治体名：山添村</t>
  </si>
  <si>
    <t>会計：全体会計</t>
    <phoneticPr fontId="3"/>
  </si>
  <si>
    <t>山添村社会福祉協議会出捐金</t>
  </si>
  <si>
    <t>株券（奈良テレビ放送株式会社）</t>
  </si>
  <si>
    <t>株券（こまどりケーブル株式会社）</t>
  </si>
  <si>
    <t>奈良県農業信用基金協会出資金</t>
  </si>
  <si>
    <t>公益財団法人奈良県食肉公社（奈良県食肉流通センター出捐金）</t>
  </si>
  <si>
    <t>奈良県野菜価格安定基金出資金</t>
  </si>
  <si>
    <t>奈良県畜産会出資金（奈良県家畜畜産物衛生指導協会出資金）</t>
  </si>
  <si>
    <t>奈良県畜産会出資金（旧奈良県肉用子牛価格安定基金協会）</t>
    <rPh sb="0" eb="3">
      <t>ナラケン</t>
    </rPh>
    <rPh sb="3" eb="5">
      <t>チクサン</t>
    </rPh>
    <rPh sb="5" eb="6">
      <t>カイ</t>
    </rPh>
    <rPh sb="6" eb="9">
      <t>シュッシキン</t>
    </rPh>
    <rPh sb="10" eb="11">
      <t>キュウ</t>
    </rPh>
    <phoneticPr fontId="1"/>
  </si>
  <si>
    <t>奈良県信用保証協会出捐金</t>
  </si>
  <si>
    <t>砂防フロンティア整備推進機構出捐金</t>
    <rPh sb="10" eb="12">
      <t>スイシン</t>
    </rPh>
    <phoneticPr fontId="1"/>
  </si>
  <si>
    <t>地方公共団体金融機構（地方公営企業等金融機構出資金）</t>
    <rPh sb="11" eb="13">
      <t>チホウ</t>
    </rPh>
    <rPh sb="13" eb="15">
      <t>コウエイ</t>
    </rPh>
    <rPh sb="15" eb="17">
      <t>キギョウ</t>
    </rPh>
    <rPh sb="17" eb="18">
      <t>トウ</t>
    </rPh>
    <rPh sb="18" eb="20">
      <t>キンユウ</t>
    </rPh>
    <rPh sb="20" eb="22">
      <t>キコウ</t>
    </rPh>
    <rPh sb="22" eb="25">
      <t>シュッシキン</t>
    </rPh>
    <phoneticPr fontId="1"/>
  </si>
  <si>
    <t>財政調整基金</t>
  </si>
  <si>
    <t>減債基金</t>
  </si>
  <si>
    <t>地域福祉基金</t>
  </si>
  <si>
    <t>やまぞえふるさとづくり基金</t>
  </si>
  <si>
    <t>山添村土地開発基金</t>
  </si>
  <si>
    <t>ふるさと水と土保全基金</t>
  </si>
  <si>
    <t>国民健康保険特別会計運用基金</t>
  </si>
  <si>
    <t>国民健康保険高額療養費貸付基金</t>
  </si>
  <si>
    <t>国民健康保険出産資金貸付基金</t>
  </si>
  <si>
    <t>介護給付費準備基金</t>
  </si>
  <si>
    <t>住宅新築資金貸付金</t>
    <rPh sb="0" eb="6">
      <t>ジュウタクシンチクシキン</t>
    </rPh>
    <rPh sb="6" eb="9">
      <t>カシツケキン</t>
    </rPh>
    <phoneticPr fontId="3"/>
  </si>
  <si>
    <t>個人</t>
  </si>
  <si>
    <t>固定資産税</t>
  </si>
  <si>
    <t>種別割</t>
  </si>
  <si>
    <t>教育費負担金</t>
    <rPh sb="0" eb="3">
      <t>キョウイクヒ</t>
    </rPh>
    <rPh sb="3" eb="6">
      <t>フタンキン</t>
    </rPh>
    <phoneticPr fontId="3"/>
  </si>
  <si>
    <t>民生使用料</t>
    <rPh sb="0" eb="5">
      <t>ミンセイシヨウリョウ</t>
    </rPh>
    <phoneticPr fontId="3"/>
  </si>
  <si>
    <t>一般被保険者国民健康保険税</t>
  </si>
  <si>
    <t>退職被保険者等国民健康保険税</t>
  </si>
  <si>
    <t>後期高齢者医療保険料</t>
  </si>
  <si>
    <t>第１号被保険者保険料</t>
  </si>
  <si>
    <t>（単位：千円）</t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</si>
  <si>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3"/>
  </si>
  <si>
    <t>個人</t>
    <rPh sb="0" eb="2">
      <t>コジン</t>
    </rPh>
    <phoneticPr fontId="3"/>
  </si>
  <si>
    <t>県広域消防組合負担金</t>
  </si>
  <si>
    <t>奈良県広域消防組合</t>
  </si>
  <si>
    <t>後期高齢者医療療養給付費負担金</t>
  </si>
  <si>
    <t>奈良県後期高齢者医療広域連合</t>
  </si>
  <si>
    <t>社会福祉法人　山添村社会福祉協議会</t>
  </si>
  <si>
    <t>その他</t>
    <rPh sb="2" eb="3">
      <t>タ</t>
    </rPh>
    <phoneticPr fontId="3"/>
  </si>
  <si>
    <t>合併処理浄化槽設置整備事業補助金</t>
  </si>
  <si>
    <t>茶防霜施設設置及び茶樹育成事業補助金</t>
  </si>
  <si>
    <t>（株）大和園</t>
  </si>
  <si>
    <t>防犯カメラ設置事業補助金</t>
  </si>
  <si>
    <t>大字　北野</t>
  </si>
  <si>
    <t>有害野生獣被害対策施設設置事業補助金</t>
  </si>
  <si>
    <t>施設介護サービス給付費</t>
  </si>
  <si>
    <t>一般被保険者診療報酬</t>
  </si>
  <si>
    <t>居宅介護サービス給付費</t>
  </si>
  <si>
    <t>一般被保険者医療給付費分</t>
  </si>
  <si>
    <t xml:space="preserve">村税                            </t>
  </si>
  <si>
    <t xml:space="preserve">地方譲与税                         </t>
  </si>
  <si>
    <t xml:space="preserve">利子割交付金                        </t>
  </si>
  <si>
    <t xml:space="preserve">配当割交付金                        </t>
  </si>
  <si>
    <t xml:space="preserve">株式等譲渡所得割交付金                   </t>
  </si>
  <si>
    <t xml:space="preserve">地方消費税交付金                      </t>
  </si>
  <si>
    <t xml:space="preserve">ゴルフ場利用税交付金                    </t>
  </si>
  <si>
    <t>環境性能割交付金</t>
  </si>
  <si>
    <t xml:space="preserve">地方特例交付金                       </t>
  </si>
  <si>
    <t xml:space="preserve">地方交付税                         </t>
  </si>
  <si>
    <t xml:space="preserve">交通安全対策特別交付金                   </t>
  </si>
  <si>
    <t xml:space="preserve">分担金及び負担金                      </t>
  </si>
  <si>
    <t xml:space="preserve">寄附金                           </t>
  </si>
  <si>
    <t>法人事業税交付金</t>
  </si>
  <si>
    <t>基幹水利施設管理特別会計</t>
    <phoneticPr fontId="3"/>
  </si>
  <si>
    <t>国民健康保険特別会計
（事業勘定）</t>
    <phoneticPr fontId="3"/>
  </si>
  <si>
    <t>国民健康保険特別会計
（診療施設勘定）</t>
    <phoneticPr fontId="3"/>
  </si>
  <si>
    <t>介護保険特別会計
（保険事業勘定）</t>
    <phoneticPr fontId="3"/>
  </si>
  <si>
    <t>分担金</t>
    <phoneticPr fontId="3"/>
  </si>
  <si>
    <t xml:space="preserve">保険料                           </t>
  </si>
  <si>
    <t xml:space="preserve">支払基金交付金                       </t>
  </si>
  <si>
    <t>ふるさと応援基金</t>
  </si>
  <si>
    <t>消防基金</t>
  </si>
  <si>
    <t>安全安心の村づくり基金</t>
  </si>
  <si>
    <t>デジタル化推進基金積立金</t>
  </si>
  <si>
    <t>簡易水道使用料</t>
    <rPh sb="0" eb="4">
      <t>カンイスイドウ</t>
    </rPh>
    <rPh sb="4" eb="7">
      <t>シヨウリョウ</t>
    </rPh>
    <phoneticPr fontId="3"/>
  </si>
  <si>
    <t>国県等補助金</t>
    <phoneticPr fontId="12"/>
  </si>
  <si>
    <t>国庫支出金</t>
  </si>
  <si>
    <t>県支出金</t>
  </si>
  <si>
    <t xml:space="preserve">分担金及び負担金                      </t>
    <phoneticPr fontId="3"/>
  </si>
  <si>
    <t>資本的_x000D_
補助金</t>
    <phoneticPr fontId="12"/>
  </si>
  <si>
    <t>経常的_x000D_
補助金</t>
    <phoneticPr fontId="12"/>
  </si>
  <si>
    <t>後期高齢者医療特別会計</t>
  </si>
  <si>
    <t>簡易水道特別会計</t>
  </si>
  <si>
    <t xml:space="preserve">国民健康保険税                       </t>
  </si>
  <si>
    <t xml:space="preserve">一部負担金                         </t>
  </si>
  <si>
    <t xml:space="preserve">連合会支出金                        </t>
  </si>
  <si>
    <t xml:space="preserve">後期高齢者医療保険料                    </t>
  </si>
  <si>
    <t>宅地防災工事補助金</t>
  </si>
  <si>
    <t>中山間地域等直接支払事業交付金</t>
  </si>
  <si>
    <t>山辺環境衛生組合負担金</t>
  </si>
  <si>
    <t>山辺環境衛生組合</t>
  </si>
  <si>
    <t>村社会福祉協議会補助金ほか</t>
  </si>
  <si>
    <t>室津集落協定　１</t>
  </si>
  <si>
    <t>年度：令和4年度</t>
    <phoneticPr fontId="3"/>
  </si>
  <si>
    <t>国庫支出金</t>
    <phoneticPr fontId="3"/>
  </si>
  <si>
    <t>企業版ふるさと納税基金</t>
    <rPh sb="0" eb="3">
      <t>キギョウバン</t>
    </rPh>
    <rPh sb="7" eb="9">
      <t>ノウゼイ</t>
    </rPh>
    <rPh sb="9" eb="11">
      <t>キキン</t>
    </rPh>
    <phoneticPr fontId="3"/>
  </si>
  <si>
    <t>法人</t>
    <rPh sb="0" eb="2">
      <t>ホウジン</t>
    </rPh>
    <phoneticPr fontId="3"/>
  </si>
  <si>
    <t>簡易水道手数料</t>
    <rPh sb="0" eb="4">
      <t>カンイスイドウ</t>
    </rPh>
    <rPh sb="4" eb="7">
      <t>テスウリョウ</t>
    </rPh>
    <phoneticPr fontId="3"/>
  </si>
  <si>
    <t>一部事務組合補助金</t>
    <rPh sb="0" eb="6">
      <t>イチブジムクミアイ</t>
    </rPh>
    <rPh sb="6" eb="9">
      <t>ホジョキン</t>
    </rPh>
    <phoneticPr fontId="3"/>
  </si>
  <si>
    <t>一部事務組合</t>
    <rPh sb="0" eb="6">
      <t>イチブジムクミアイ</t>
    </rPh>
    <phoneticPr fontId="3"/>
  </si>
  <si>
    <t>神野山ふれあいの森施設管理補助金</t>
  </si>
  <si>
    <t>神野山観光協会</t>
  </si>
  <si>
    <t>村単独道路改良補修補助金</t>
  </si>
  <si>
    <t>大字室津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</si>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</sst>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,;\-#,##0,;\-"/>
    <numFmt numFmtId="177" formatCode="#,##0_ ;[Red]\-#,##0\ 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3" fontId="2" fillId="0" borderId="0" xfId="1" applyNumberFormat="1" applyFont="1"/>
    <xf numFmtId="3" fontId="4" fillId="0" borderId="0" xfId="1" applyNumberFormat="1" applyFont="1"/>
    <xf numFmtId="3" fontId="5" fillId="0" borderId="0" xfId="1" applyNumberFormat="1" applyFont="1"/>
    <xf numFmtId="3" fontId="6" fillId="0" borderId="0" xfId="1" applyNumberFormat="1" applyFont="1"/>
    <xf numFmtId="3" fontId="5" fillId="0" borderId="0" xfId="1" applyNumberFormat="1" applyFont="1" applyAlignment="1">
      <alignment horizontal="right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3" fontId="4" fillId="2" borderId="3" xfId="1" applyNumberFormat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0" borderId="7" xfId="1" applyNumberFormat="1" applyFont="1" applyBorder="1" applyAlignment="1">
      <alignment horizontal="center" vertical="center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7" fillId="0" borderId="6" xfId="1" applyNumberFormat="1" applyFont="1" applyBorder="1" applyAlignment="1">
      <alignment vertical="center"/>
    </xf>
    <xf numFmtId="3" fontId="7" fillId="0" borderId="6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left" vertical="center"/>
    </xf>
    <xf numFmtId="176" fontId="4" fillId="0" borderId="0" xfId="1" applyNumberFormat="1" applyFont="1"/>
    <xf numFmtId="176" fontId="4" fillId="0" borderId="1" xfId="1" applyNumberFormat="1" applyFont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10" fontId="4" fillId="0" borderId="1" xfId="3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right" vertical="center"/>
    </xf>
    <xf numFmtId="3" fontId="2" fillId="0" borderId="0" xfId="1" applyNumberFormat="1" applyFont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13" xfId="1" applyNumberFormat="1" applyFont="1" applyFill="1" applyBorder="1" applyAlignment="1">
      <alignment horizontal="center" vertical="center"/>
    </xf>
    <xf numFmtId="3" fontId="4" fillId="2" borderId="14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11" xfId="1" applyNumberFormat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3" fontId="4" fillId="0" borderId="1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1" applyNumberFormat="1" applyFont="1" applyAlignment="1">
      <alignment vertical="center"/>
    </xf>
    <xf numFmtId="3" fontId="7" fillId="2" borderId="6" xfId="1" applyNumberFormat="1" applyFont="1" applyFill="1" applyBorder="1" applyAlignment="1">
      <alignment horizontal="center" vertical="center"/>
    </xf>
    <xf numFmtId="3" fontId="7" fillId="0" borderId="8" xfId="1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horizontal="center" vertical="center"/>
    </xf>
    <xf numFmtId="3" fontId="7" fillId="0" borderId="2" xfId="1" applyNumberFormat="1" applyFont="1" applyBorder="1" applyAlignment="1">
      <alignment vertical="center"/>
    </xf>
  </cellXfs>
  <cellStyles count="4">
    <cellStyle name="パーセント" xfId="3" builtinId="5"/>
    <cellStyle name="桁区切り" xfId="2" builtinId="6"/>
    <cellStyle name="標準" xfId="0" builtinId="0"/>
    <cellStyle name="標準 2" xfId="1" xr:uid="{1DEC95F0-4119-4662-B314-CE316765ED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&#37096;&#38272;&#22996;&#21729;&#20250;\&#20844;&#20250;&#35336;\01.&#33258;&#27835;&#20307;&#21029;&#36039;&#26009;\01.&#22856;&#33391;&#30476;&#20869;\13.&#23665;&#28155;&#26449;\R05&#24180;&#24230;&#20107;&#26989;\02.&#22865;&#32004;&#24460;\60.&#20316;&#26989;&#29992;\20240227&#12288;&#38468;&#23646;&#26126;&#32048;\&#23665;&#28155;&#12304;&#38598;&#35336;WS&#12305;3.(1)&#36001;&#28304;&#12398;&#26126;&#32048;20230927.xlsx" TargetMode="External"/><Relationship Id="rId1" Type="http://schemas.openxmlformats.org/officeDocument/2006/relationships/externalLinkPath" Target="/&#37096;&#38272;&#22996;&#21729;&#20250;/&#20844;&#20250;&#35336;/01.&#33258;&#27835;&#20307;&#21029;&#36039;&#26009;/01.&#22856;&#33391;&#30476;&#20869;/13.&#23665;&#28155;&#26449;/R05&#24180;&#24230;&#20107;&#26989;/02.&#22865;&#32004;&#24460;/60.&#20316;&#26989;&#29992;/20240227&#12288;&#38468;&#23646;&#26126;&#32048;/&#23665;&#28155;&#12304;&#38598;&#35336;WS&#12305;3.(1)&#36001;&#28304;&#12398;&#26126;&#32048;202309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スト"/>
      <sheetName val="入力"/>
      <sheetName val="純資産変動計算書(NW)"/>
      <sheetName val="資金収支計算書(CF)"/>
      <sheetName val="財源の明細用まとめ"/>
      <sheetName val="財源の明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E2" t="str">
            <v>精算表列位置</v>
          </cell>
          <cell r="F2">
            <v>1</v>
          </cell>
          <cell r="G2">
            <v>2</v>
          </cell>
          <cell r="H2">
            <v>4</v>
          </cell>
          <cell r="I2">
            <v>6</v>
          </cell>
          <cell r="J2">
            <v>7</v>
          </cell>
          <cell r="K2">
            <v>8</v>
          </cell>
          <cell r="L2">
            <v>9</v>
          </cell>
          <cell r="M2">
            <v>10</v>
          </cell>
          <cell r="N2">
            <v>11</v>
          </cell>
          <cell r="O2">
            <v>12</v>
          </cell>
          <cell r="P2">
            <v>14</v>
          </cell>
          <cell r="Q2">
            <v>15</v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 t="str">
            <v/>
          </cell>
          <cell r="X2">
            <v>5</v>
          </cell>
          <cell r="Y2">
            <v>16</v>
          </cell>
        </row>
        <row r="3">
          <cell r="E3" t="str">
            <v>会計集計区分</v>
          </cell>
          <cell r="F3" t="str">
            <v>一般会計等</v>
          </cell>
          <cell r="G3" t="str">
            <v>一般会計等</v>
          </cell>
          <cell r="H3" t="str">
            <v>一般会計等</v>
          </cell>
          <cell r="I3" t="str">
            <v>全体会計</v>
          </cell>
          <cell r="J3" t="str">
            <v>全体会計</v>
          </cell>
          <cell r="K3" t="str">
            <v>全体会計</v>
          </cell>
          <cell r="L3" t="str">
            <v>全体会計</v>
          </cell>
          <cell r="M3" t="str">
            <v>全体会計</v>
          </cell>
          <cell r="N3" t="str">
            <v>全体会計</v>
          </cell>
          <cell r="O3" t="str">
            <v>全体会計</v>
          </cell>
          <cell r="P3" t="str">
            <v>全体会計</v>
          </cell>
          <cell r="Q3" t="str">
            <v>全体会計</v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>一般会計等</v>
          </cell>
          <cell r="Y3" t="str">
            <v>全体会計</v>
          </cell>
        </row>
        <row r="4">
          <cell r="C4" t="str">
            <v>区分</v>
          </cell>
          <cell r="D4" t="str">
            <v>財源の内容</v>
          </cell>
          <cell r="E4" t="str">
            <v>会計</v>
          </cell>
          <cell r="F4" t="str">
            <v>一般会計</v>
          </cell>
          <cell r="G4" t="str">
            <v>基幹水利施設管理特別会計</v>
          </cell>
          <cell r="H4" t="str">
            <v>一般会計等相殺</v>
          </cell>
          <cell r="I4" t="str">
            <v>国民健康保険特別会計（事業勘定）</v>
          </cell>
          <cell r="J4" t="str">
            <v>国民健康保険特別会計（診療施設勘定）</v>
          </cell>
          <cell r="K4" t="str">
            <v>後期高齢者医療特別会計</v>
          </cell>
          <cell r="L4" t="str">
            <v>簡易水道特別会計</v>
          </cell>
          <cell r="M4" t="str">
            <v>下水道事業特別会計</v>
          </cell>
          <cell r="N4" t="str">
            <v>介護保険特別会計（保険事業勘定）</v>
          </cell>
          <cell r="O4" t="str">
            <v>介護保険特別会計（介護サービス事業勘定）</v>
          </cell>
          <cell r="P4" t="str">
            <v>全体会計修正</v>
          </cell>
          <cell r="Q4" t="str">
            <v>全体会計相殺</v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>一般会計等</v>
          </cell>
          <cell r="Y4" t="str">
            <v>全体会計</v>
          </cell>
        </row>
        <row r="5">
          <cell r="C5" t="str">
            <v>税収等</v>
          </cell>
          <cell r="D5">
            <v>4349695145</v>
          </cell>
          <cell r="E5" t="str">
            <v>村税</v>
          </cell>
          <cell r="F5">
            <v>436505233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436505233</v>
          </cell>
          <cell r="Y5">
            <v>436505233</v>
          </cell>
        </row>
        <row r="6">
          <cell r="C6" t="str">
            <v>税収等</v>
          </cell>
          <cell r="D6">
            <v>93619000</v>
          </cell>
          <cell r="E6" t="str">
            <v>地方譲与税</v>
          </cell>
          <cell r="F6">
            <v>48011000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48011000</v>
          </cell>
          <cell r="Y6">
            <v>48011000</v>
          </cell>
        </row>
        <row r="7">
          <cell r="C7" t="str">
            <v>税収等</v>
          </cell>
          <cell r="D7">
            <v>2873000</v>
          </cell>
          <cell r="E7" t="str">
            <v>利子割交付金</v>
          </cell>
          <cell r="F7">
            <v>151000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151000</v>
          </cell>
          <cell r="Y7">
            <v>151000</v>
          </cell>
        </row>
        <row r="8">
          <cell r="C8" t="str">
            <v>税収等</v>
          </cell>
          <cell r="D8">
            <v>40150000</v>
          </cell>
          <cell r="E8" t="str">
            <v>配当割交付金</v>
          </cell>
          <cell r="F8">
            <v>3208000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3208000</v>
          </cell>
          <cell r="Y8">
            <v>3208000</v>
          </cell>
        </row>
        <row r="9">
          <cell r="C9" t="str">
            <v>税収等</v>
          </cell>
          <cell r="D9">
            <v>29877000</v>
          </cell>
          <cell r="E9" t="str">
            <v>株式等譲渡所得割交付金</v>
          </cell>
          <cell r="F9">
            <v>2228000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2228000</v>
          </cell>
          <cell r="Y9">
            <v>2228000</v>
          </cell>
        </row>
        <row r="10">
          <cell r="C10" t="str">
            <v>税収等</v>
          </cell>
          <cell r="D10">
            <v>46943000</v>
          </cell>
          <cell r="E10" t="str">
            <v>法人事業税交付金</v>
          </cell>
          <cell r="F10">
            <v>6343000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6343000</v>
          </cell>
          <cell r="Y10">
            <v>6343000</v>
          </cell>
        </row>
        <row r="11">
          <cell r="C11" t="str">
            <v>税収等</v>
          </cell>
          <cell r="D11">
            <v>787618000</v>
          </cell>
          <cell r="E11" t="str">
            <v>地方消費税交付金</v>
          </cell>
          <cell r="F11">
            <v>77094000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77094000</v>
          </cell>
          <cell r="Y11">
            <v>77094000</v>
          </cell>
        </row>
        <row r="12">
          <cell r="C12" t="str">
            <v>税収等</v>
          </cell>
          <cell r="D12">
            <v>7035000</v>
          </cell>
          <cell r="E12" t="str">
            <v>ゴルフ場利用税交付金</v>
          </cell>
          <cell r="F12">
            <v>61154309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61154309</v>
          </cell>
          <cell r="Y12">
            <v>61154309</v>
          </cell>
        </row>
        <row r="13">
          <cell r="C13" t="str">
            <v>税収等</v>
          </cell>
          <cell r="D13">
            <v>46003000</v>
          </cell>
          <cell r="E13" t="str">
            <v>環境性能割交付金</v>
          </cell>
          <cell r="F13">
            <v>6033000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6033000</v>
          </cell>
          <cell r="Y13">
            <v>6033000</v>
          </cell>
        </row>
        <row r="14">
          <cell r="C14" t="str">
            <v>税収等</v>
          </cell>
          <cell r="D14">
            <v>2051659000</v>
          </cell>
          <cell r="E14" t="str">
            <v>地方特例交付金</v>
          </cell>
          <cell r="F14">
            <v>291000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291000</v>
          </cell>
          <cell r="Y14">
            <v>291000</v>
          </cell>
        </row>
        <row r="15">
          <cell r="C15" t="str">
            <v>税収等</v>
          </cell>
          <cell r="D15">
            <v>3457000</v>
          </cell>
          <cell r="E15" t="str">
            <v>地方交付税</v>
          </cell>
          <cell r="F15">
            <v>1778307000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1778307000</v>
          </cell>
          <cell r="Y15">
            <v>1778307000</v>
          </cell>
        </row>
        <row r="16">
          <cell r="C16" t="str">
            <v>税収等</v>
          </cell>
          <cell r="D16">
            <v>164924222</v>
          </cell>
          <cell r="E16" t="str">
            <v>交通安全対策特別交付金</v>
          </cell>
          <cell r="F16">
            <v>725000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725000</v>
          </cell>
          <cell r="Y16">
            <v>725000</v>
          </cell>
        </row>
        <row r="17">
          <cell r="C17" t="str">
            <v>税収等</v>
          </cell>
          <cell r="D17">
            <v>223145704</v>
          </cell>
          <cell r="E17" t="str">
            <v>分担金及び負担金</v>
          </cell>
          <cell r="F17">
            <v>20977839</v>
          </cell>
          <cell r="G17">
            <v>17599000</v>
          </cell>
          <cell r="H17">
            <v>0</v>
          </cell>
          <cell r="I17">
            <v>0</v>
          </cell>
          <cell r="J17">
            <v>0</v>
          </cell>
          <cell r="K17">
            <v>2339165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38576839</v>
          </cell>
          <cell r="Y17">
            <v>40916004</v>
          </cell>
        </row>
        <row r="18">
          <cell r="C18" t="str">
            <v>税収等</v>
          </cell>
          <cell r="D18">
            <v>28566000</v>
          </cell>
          <cell r="E18" t="str">
            <v>寄附金</v>
          </cell>
          <cell r="F18">
            <v>36692000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36692000</v>
          </cell>
          <cell r="Y18">
            <v>36692000</v>
          </cell>
        </row>
        <row r="19">
          <cell r="C19" t="str">
            <v>税収等</v>
          </cell>
          <cell r="E19" t="str">
            <v>自動車取得税交付金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C20" t="str">
            <v>税収等</v>
          </cell>
          <cell r="E20" t="str">
            <v>国民健康保険税</v>
          </cell>
          <cell r="F20">
            <v>0</v>
          </cell>
          <cell r="G20">
            <v>0</v>
          </cell>
          <cell r="H20">
            <v>0</v>
          </cell>
          <cell r="I20">
            <v>77593920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77593920</v>
          </cell>
        </row>
        <row r="21">
          <cell r="C21" t="str">
            <v>税収等</v>
          </cell>
          <cell r="E21" t="str">
            <v>一部負担金</v>
          </cell>
          <cell r="F21">
            <v>0</v>
          </cell>
          <cell r="G21">
            <v>0</v>
          </cell>
          <cell r="H21">
            <v>0</v>
          </cell>
          <cell r="I21">
            <v>943700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943700</v>
          </cell>
        </row>
        <row r="22">
          <cell r="C22" t="str">
            <v>税収等</v>
          </cell>
          <cell r="E22" t="str">
            <v>連合会支出金</v>
          </cell>
          <cell r="F22">
            <v>0</v>
          </cell>
          <cell r="G22">
            <v>0</v>
          </cell>
          <cell r="H22">
            <v>0</v>
          </cell>
          <cell r="I22">
            <v>794000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794000</v>
          </cell>
        </row>
        <row r="23">
          <cell r="C23" t="str">
            <v>税収等</v>
          </cell>
          <cell r="E23" t="str">
            <v>繰入金</v>
          </cell>
          <cell r="F23">
            <v>0</v>
          </cell>
          <cell r="G23">
            <v>1936190</v>
          </cell>
          <cell r="H23">
            <v>-1936190</v>
          </cell>
          <cell r="I23">
            <v>27441304</v>
          </cell>
          <cell r="J23">
            <v>58297000</v>
          </cell>
          <cell r="K23">
            <v>21398565</v>
          </cell>
          <cell r="L23">
            <v>138900976</v>
          </cell>
          <cell r="M23">
            <v>40949195</v>
          </cell>
          <cell r="N23">
            <v>87664664</v>
          </cell>
          <cell r="O23">
            <v>0</v>
          </cell>
          <cell r="P23">
            <v>0</v>
          </cell>
          <cell r="Q23">
            <v>-374651704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C24" t="str">
            <v>税収等</v>
          </cell>
          <cell r="E24" t="str">
            <v>後期高齢者医療保険料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46559500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46559500</v>
          </cell>
        </row>
        <row r="25">
          <cell r="C25" t="str">
            <v>税収等</v>
          </cell>
          <cell r="E25" t="str">
            <v>分担金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220000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220000</v>
          </cell>
        </row>
        <row r="26">
          <cell r="C26" t="str">
            <v>税収等</v>
          </cell>
          <cell r="E26" t="str">
            <v>保険料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110325460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110325460</v>
          </cell>
        </row>
        <row r="27">
          <cell r="C27" t="str">
            <v>税収等</v>
          </cell>
          <cell r="E27" t="str">
            <v>支払基金交付金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147717000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147717000</v>
          </cell>
        </row>
        <row r="28">
          <cell r="C28" t="str">
            <v>税収等</v>
          </cell>
          <cell r="E28" t="str">
            <v>長期前受金戻入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C29" t="str">
            <v>税収等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C30" t="str">
            <v>税収等</v>
          </cell>
          <cell r="E30" t="str">
            <v>税収等　小計</v>
          </cell>
          <cell r="F30">
            <v>2477720381</v>
          </cell>
          <cell r="G30">
            <v>19535190</v>
          </cell>
          <cell r="H30">
            <v>-1936190</v>
          </cell>
          <cell r="I30">
            <v>106772924</v>
          </cell>
          <cell r="J30">
            <v>58297000</v>
          </cell>
          <cell r="K30">
            <v>70297230</v>
          </cell>
          <cell r="L30">
            <v>139120976</v>
          </cell>
          <cell r="M30">
            <v>40949195</v>
          </cell>
          <cell r="N30">
            <v>345707124</v>
          </cell>
          <cell r="O30">
            <v>0</v>
          </cell>
          <cell r="P30">
            <v>0</v>
          </cell>
          <cell r="Q30">
            <v>-374651704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2495319381</v>
          </cell>
          <cell r="Y30">
            <v>2881812126</v>
          </cell>
        </row>
        <row r="31">
          <cell r="C31" t="str">
            <v>国県等補助金</v>
          </cell>
          <cell r="D31" t="str">
            <v>資本的_x000D_補助金</v>
          </cell>
          <cell r="E31" t="str">
            <v>国庫支出金</v>
          </cell>
          <cell r="F31">
            <v>121727000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121727000</v>
          </cell>
          <cell r="Y31">
            <v>121727000</v>
          </cell>
        </row>
        <row r="32">
          <cell r="C32" t="str">
            <v>国県等補助金</v>
          </cell>
          <cell r="D32" t="str">
            <v>資本的_x000D_補助金</v>
          </cell>
          <cell r="E32" t="str">
            <v>県支出金</v>
          </cell>
          <cell r="F32">
            <v>1294000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1294000</v>
          </cell>
          <cell r="Y32">
            <v>1294000</v>
          </cell>
        </row>
        <row r="33">
          <cell r="C33" t="str">
            <v>国県等補助金</v>
          </cell>
          <cell r="D33" t="str">
            <v>資本的_x000D_補助金</v>
          </cell>
          <cell r="E33" t="str">
            <v>資本的補助金　小計</v>
          </cell>
          <cell r="F33">
            <v>123021000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123021000</v>
          </cell>
          <cell r="Y33">
            <v>123021000</v>
          </cell>
        </row>
        <row r="34">
          <cell r="C34" t="str">
            <v>国県等補助金</v>
          </cell>
          <cell r="D34" t="str">
            <v>経常的_x000D_補助金</v>
          </cell>
          <cell r="E34" t="str">
            <v>国庫支出金</v>
          </cell>
          <cell r="F34">
            <v>290933042</v>
          </cell>
          <cell r="G34">
            <v>0</v>
          </cell>
          <cell r="H34">
            <v>0</v>
          </cell>
          <cell r="I34">
            <v>190000</v>
          </cell>
          <cell r="J34">
            <v>1157000</v>
          </cell>
          <cell r="K34">
            <v>102561</v>
          </cell>
          <cell r="L34">
            <v>219227000</v>
          </cell>
          <cell r="M34">
            <v>0</v>
          </cell>
          <cell r="N34">
            <v>151179679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290933042</v>
          </cell>
          <cell r="Y34">
            <v>662789282</v>
          </cell>
        </row>
        <row r="35">
          <cell r="C35" t="str">
            <v>国県等補助金</v>
          </cell>
          <cell r="D35" t="str">
            <v>経常的_x000D_補助金</v>
          </cell>
          <cell r="E35" t="str">
            <v>県支出金</v>
          </cell>
          <cell r="F35">
            <v>191366534</v>
          </cell>
          <cell r="G35">
            <v>23464000</v>
          </cell>
          <cell r="H35">
            <v>0</v>
          </cell>
          <cell r="I35">
            <v>374424194</v>
          </cell>
          <cell r="J35">
            <v>8313000</v>
          </cell>
          <cell r="K35">
            <v>0</v>
          </cell>
          <cell r="L35">
            <v>0</v>
          </cell>
          <cell r="M35">
            <v>0</v>
          </cell>
          <cell r="N35">
            <v>84785489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214830534</v>
          </cell>
          <cell r="Y35">
            <v>682353217</v>
          </cell>
        </row>
        <row r="36">
          <cell r="C36" t="str">
            <v>国県等補助金</v>
          </cell>
          <cell r="D36" t="str">
            <v>経常的_x000D_補助金</v>
          </cell>
          <cell r="E36" t="str">
            <v>経常的補助金　小計</v>
          </cell>
          <cell r="F36">
            <v>482299576</v>
          </cell>
          <cell r="G36">
            <v>23464000</v>
          </cell>
          <cell r="H36">
            <v>0</v>
          </cell>
          <cell r="I36">
            <v>374614194</v>
          </cell>
          <cell r="J36">
            <v>9470000</v>
          </cell>
          <cell r="K36">
            <v>102561</v>
          </cell>
          <cell r="L36">
            <v>219227000</v>
          </cell>
          <cell r="M36">
            <v>0</v>
          </cell>
          <cell r="N36">
            <v>235965168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505763576</v>
          </cell>
          <cell r="Y36">
            <v>1345142499</v>
          </cell>
        </row>
        <row r="37">
          <cell r="C37" t="str">
            <v>国県等補助金</v>
          </cell>
          <cell r="E37" t="str">
            <v>国県等補助金　小計</v>
          </cell>
          <cell r="F37">
            <v>605320576</v>
          </cell>
          <cell r="G37">
            <v>23464000</v>
          </cell>
          <cell r="H37">
            <v>0</v>
          </cell>
          <cell r="I37">
            <v>374614194</v>
          </cell>
          <cell r="J37">
            <v>9470000</v>
          </cell>
          <cell r="K37">
            <v>102561</v>
          </cell>
          <cell r="L37">
            <v>219227000</v>
          </cell>
          <cell r="M37">
            <v>0</v>
          </cell>
          <cell r="N37">
            <v>235965168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628784576</v>
          </cell>
          <cell r="Y37">
            <v>1468163499</v>
          </cell>
        </row>
        <row r="38">
          <cell r="C38" t="str">
            <v>財源</v>
          </cell>
          <cell r="E38" t="str">
            <v>合計</v>
          </cell>
          <cell r="F38">
            <v>3083040957</v>
          </cell>
          <cell r="G38">
            <v>42999190</v>
          </cell>
          <cell r="H38">
            <v>-1936190</v>
          </cell>
          <cell r="I38">
            <v>481387118</v>
          </cell>
          <cell r="J38">
            <v>67767000</v>
          </cell>
          <cell r="K38">
            <v>70399791</v>
          </cell>
          <cell r="L38">
            <v>358347976</v>
          </cell>
          <cell r="M38">
            <v>40949195</v>
          </cell>
          <cell r="N38">
            <v>581672292</v>
          </cell>
          <cell r="O38">
            <v>0</v>
          </cell>
          <cell r="P38">
            <v>0</v>
          </cell>
          <cell r="Q38">
            <v>-374651704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3124103957</v>
          </cell>
          <cell r="Y38">
            <v>4349975625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5723E-1A5E-4253-ADA2-EEAD4913E240}">
  <sheetPr>
    <pageSetUpPr fitToPage="1"/>
  </sheetPr>
  <dimension ref="A1:I44"/>
  <sheetViews>
    <sheetView tabSelected="1" zoomScaleNormal="100" workbookViewId="0">
      <selection activeCell="C34" sqref="C34"/>
    </sheetView>
  </sheetViews>
  <sheetFormatPr defaultColWidth="8.875" defaultRowHeight="11.25"/>
  <cols>
    <col min="1" max="1" width="35.5" style="2" bestFit="1" customWidth="1"/>
    <col min="2" max="9" width="16.625" style="2" customWidth="1"/>
    <col min="10" max="16384" width="8.875" style="2"/>
  </cols>
  <sheetData>
    <row r="1" spans="1:8" ht="21">
      <c r="A1" s="42" t="s">
        <v>147</v>
      </c>
      <c r="B1" s="42"/>
      <c r="C1" s="42"/>
      <c r="D1" s="42"/>
      <c r="E1" s="42"/>
      <c r="F1" s="42"/>
      <c r="G1" s="42"/>
      <c r="H1" s="42"/>
    </row>
    <row r="2" spans="1:8" ht="13.5">
      <c r="A2" s="3" t="s">
        <v>153</v>
      </c>
      <c r="B2" s="3"/>
      <c r="C2" s="3"/>
      <c r="D2" s="3"/>
      <c r="E2" s="3"/>
      <c r="F2" s="3"/>
      <c r="G2" s="3"/>
      <c r="H2" s="5" t="s">
        <v>249</v>
      </c>
    </row>
    <row r="3" spans="1:8" ht="13.5">
      <c r="A3" s="3" t="s">
        <v>152</v>
      </c>
      <c r="B3" s="3"/>
      <c r="C3" s="3"/>
      <c r="D3" s="3"/>
      <c r="E3" s="3"/>
      <c r="F3" s="3"/>
      <c r="G3" s="3"/>
      <c r="H3" s="3"/>
    </row>
    <row r="4" spans="1:8" ht="13.5">
      <c r="A4" s="4" t="s">
        <v>124</v>
      </c>
      <c r="B4" s="3"/>
      <c r="C4" s="3"/>
      <c r="D4" s="3"/>
      <c r="E4" s="3"/>
      <c r="F4" s="3"/>
      <c r="G4" s="3"/>
      <c r="H4" s="5" t="s">
        <v>186</v>
      </c>
    </row>
    <row r="5" spans="1:8" ht="33.75">
      <c r="A5" s="28" t="s">
        <v>90</v>
      </c>
      <c r="B5" s="29" t="s">
        <v>125</v>
      </c>
      <c r="C5" s="29" t="s">
        <v>126</v>
      </c>
      <c r="D5" s="29" t="s">
        <v>127</v>
      </c>
      <c r="E5" s="29" t="s">
        <v>128</v>
      </c>
      <c r="F5" s="29" t="s">
        <v>129</v>
      </c>
      <c r="G5" s="29" t="s">
        <v>151</v>
      </c>
      <c r="H5" s="29" t="s">
        <v>130</v>
      </c>
    </row>
    <row r="6" spans="1:8" ht="12.95" customHeight="1">
      <c r="A6" s="30" t="s">
        <v>131</v>
      </c>
      <c r="B6" s="31">
        <v>11264194898</v>
      </c>
      <c r="C6" s="31">
        <v>111907926</v>
      </c>
      <c r="D6" s="31">
        <v>35671200</v>
      </c>
      <c r="E6" s="31">
        <v>11340431624</v>
      </c>
      <c r="F6" s="31">
        <v>5904310391</v>
      </c>
      <c r="G6" s="31">
        <v>212012939</v>
      </c>
      <c r="H6" s="31">
        <v>5436121233</v>
      </c>
    </row>
    <row r="7" spans="1:8" ht="12.95" customHeight="1">
      <c r="A7" s="30" t="s">
        <v>132</v>
      </c>
      <c r="B7" s="31">
        <v>2138160568</v>
      </c>
      <c r="C7" s="31">
        <v>0</v>
      </c>
      <c r="D7" s="31">
        <v>0</v>
      </c>
      <c r="E7" s="31">
        <v>2138160568</v>
      </c>
      <c r="F7" s="31">
        <v>0</v>
      </c>
      <c r="G7" s="31">
        <v>0</v>
      </c>
      <c r="H7" s="31">
        <v>2138160568</v>
      </c>
    </row>
    <row r="8" spans="1:8" ht="12.95" customHeight="1">
      <c r="A8" s="30" t="s">
        <v>133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</row>
    <row r="9" spans="1:8" ht="12.95" customHeight="1">
      <c r="A9" s="30" t="s">
        <v>134</v>
      </c>
      <c r="B9" s="31">
        <v>8851305809</v>
      </c>
      <c r="C9" s="31">
        <v>66363726</v>
      </c>
      <c r="D9" s="31">
        <v>34250000</v>
      </c>
      <c r="E9" s="31">
        <v>8883419535</v>
      </c>
      <c r="F9" s="31">
        <v>5807324496</v>
      </c>
      <c r="G9" s="31">
        <v>202416882</v>
      </c>
      <c r="H9" s="31">
        <v>3076095039</v>
      </c>
    </row>
    <row r="10" spans="1:8" ht="12.95" customHeight="1">
      <c r="A10" s="30" t="s">
        <v>135</v>
      </c>
      <c r="B10" s="31">
        <v>272377321</v>
      </c>
      <c r="C10" s="31">
        <v>3194200</v>
      </c>
      <c r="D10" s="31">
        <v>0</v>
      </c>
      <c r="E10" s="31">
        <v>275571521</v>
      </c>
      <c r="F10" s="31">
        <v>96055896</v>
      </c>
      <c r="G10" s="31">
        <v>9596057</v>
      </c>
      <c r="H10" s="31">
        <v>179515625</v>
      </c>
    </row>
    <row r="11" spans="1:8" ht="12.95" customHeight="1">
      <c r="A11" s="30" t="s">
        <v>148</v>
      </c>
      <c r="B11" s="31">
        <v>930000</v>
      </c>
      <c r="C11" s="31">
        <v>0</v>
      </c>
      <c r="D11" s="31">
        <v>0</v>
      </c>
      <c r="E11" s="31">
        <v>930000</v>
      </c>
      <c r="F11" s="31">
        <v>929999</v>
      </c>
      <c r="G11" s="31">
        <v>0</v>
      </c>
      <c r="H11" s="31">
        <v>1</v>
      </c>
    </row>
    <row r="12" spans="1:8" ht="12.95" customHeight="1">
      <c r="A12" s="30" t="s">
        <v>149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</row>
    <row r="13" spans="1:8" ht="12.95" customHeight="1">
      <c r="A13" s="30" t="s">
        <v>150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</row>
    <row r="14" spans="1:8" ht="12.95" customHeight="1">
      <c r="A14" s="30" t="s">
        <v>61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</row>
    <row r="15" spans="1:8" ht="12.95" customHeight="1">
      <c r="A15" s="30" t="s">
        <v>136</v>
      </c>
      <c r="B15" s="31">
        <v>1421200</v>
      </c>
      <c r="C15" s="31">
        <v>42350000</v>
      </c>
      <c r="D15" s="31">
        <v>1421200</v>
      </c>
      <c r="E15" s="31">
        <v>42350000</v>
      </c>
      <c r="F15" s="31">
        <v>0</v>
      </c>
      <c r="G15" s="31">
        <v>0</v>
      </c>
      <c r="H15" s="31">
        <v>42350000</v>
      </c>
    </row>
    <row r="16" spans="1:8" ht="12.95" customHeight="1">
      <c r="A16" s="30" t="s">
        <v>137</v>
      </c>
      <c r="B16" s="31">
        <v>30884919447</v>
      </c>
      <c r="C16" s="31">
        <v>940036474</v>
      </c>
      <c r="D16" s="31">
        <v>56191300</v>
      </c>
      <c r="E16" s="31">
        <v>31768764621</v>
      </c>
      <c r="F16" s="31">
        <v>19546185233</v>
      </c>
      <c r="G16" s="31">
        <v>646646291</v>
      </c>
      <c r="H16" s="31">
        <v>12222579388</v>
      </c>
    </row>
    <row r="17" spans="1:9" ht="12.95" customHeight="1">
      <c r="A17" s="30" t="s">
        <v>132</v>
      </c>
      <c r="B17" s="31">
        <v>1468222694</v>
      </c>
      <c r="C17" s="31">
        <v>819800</v>
      </c>
      <c r="D17" s="31">
        <v>0</v>
      </c>
      <c r="E17" s="31">
        <v>1469042494</v>
      </c>
      <c r="F17" s="31">
        <v>0</v>
      </c>
      <c r="G17" s="31">
        <v>0</v>
      </c>
      <c r="H17" s="31">
        <v>1469042494</v>
      </c>
    </row>
    <row r="18" spans="1:9" ht="12.95" customHeight="1">
      <c r="A18" s="30" t="s">
        <v>134</v>
      </c>
      <c r="B18" s="31">
        <v>60398988</v>
      </c>
      <c r="C18" s="31">
        <v>0</v>
      </c>
      <c r="D18" s="31">
        <v>0</v>
      </c>
      <c r="E18" s="31">
        <v>60398988</v>
      </c>
      <c r="F18" s="31">
        <v>24318286</v>
      </c>
      <c r="G18" s="31">
        <v>1269990</v>
      </c>
      <c r="H18" s="31">
        <v>36080702</v>
      </c>
    </row>
    <row r="19" spans="1:9" ht="12.95" customHeight="1">
      <c r="A19" s="30" t="s">
        <v>135</v>
      </c>
      <c r="B19" s="31">
        <v>29300106465</v>
      </c>
      <c r="C19" s="31">
        <v>871166274</v>
      </c>
      <c r="D19" s="31">
        <v>0</v>
      </c>
      <c r="E19" s="31">
        <v>30171272739</v>
      </c>
      <c r="F19" s="31">
        <v>19521866947</v>
      </c>
      <c r="G19" s="31">
        <v>645376301</v>
      </c>
      <c r="H19" s="31">
        <v>10649405792</v>
      </c>
    </row>
    <row r="20" spans="1:9" ht="12.95" customHeight="1">
      <c r="A20" s="30" t="s">
        <v>61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</row>
    <row r="21" spans="1:9" ht="12.95" customHeight="1">
      <c r="A21" s="30" t="s">
        <v>136</v>
      </c>
      <c r="B21" s="31">
        <v>56191300</v>
      </c>
      <c r="C21" s="31">
        <v>68050400</v>
      </c>
      <c r="D21" s="31">
        <v>56191300</v>
      </c>
      <c r="E21" s="31">
        <v>68050400</v>
      </c>
      <c r="F21" s="31">
        <v>0</v>
      </c>
      <c r="G21" s="31">
        <v>0</v>
      </c>
      <c r="H21" s="31">
        <v>68050400</v>
      </c>
    </row>
    <row r="22" spans="1:9" ht="12.95" customHeight="1">
      <c r="A22" s="30" t="s">
        <v>138</v>
      </c>
      <c r="B22" s="31">
        <v>644103995</v>
      </c>
      <c r="C22" s="31">
        <v>19790265</v>
      </c>
      <c r="D22" s="31">
        <v>5656000</v>
      </c>
      <c r="E22" s="31">
        <v>658238260</v>
      </c>
      <c r="F22" s="31">
        <v>528319398</v>
      </c>
      <c r="G22" s="31">
        <v>35598106</v>
      </c>
      <c r="H22" s="31">
        <v>129918862</v>
      </c>
    </row>
    <row r="23" spans="1:9" ht="12.95" customHeight="1">
      <c r="A23" s="30" t="s">
        <v>10</v>
      </c>
      <c r="B23" s="31">
        <v>42793218340</v>
      </c>
      <c r="C23" s="31">
        <v>1071734665</v>
      </c>
      <c r="D23" s="31">
        <v>97518500</v>
      </c>
      <c r="E23" s="31">
        <v>43767434505</v>
      </c>
      <c r="F23" s="31">
        <v>25978815022</v>
      </c>
      <c r="G23" s="31">
        <v>894257336</v>
      </c>
      <c r="H23" s="31">
        <v>17788619483</v>
      </c>
    </row>
    <row r="25" spans="1:9" ht="13.5">
      <c r="A25" s="4" t="s">
        <v>139</v>
      </c>
      <c r="B25" s="3"/>
      <c r="C25" s="3"/>
      <c r="D25" s="3"/>
      <c r="E25" s="3"/>
      <c r="F25" s="3"/>
      <c r="G25" s="3"/>
      <c r="H25" s="3"/>
      <c r="I25" s="5" t="s">
        <v>186</v>
      </c>
    </row>
    <row r="26" spans="1:9" ht="22.5">
      <c r="A26" s="28" t="s">
        <v>90</v>
      </c>
      <c r="B26" s="29" t="s">
        <v>140</v>
      </c>
      <c r="C26" s="28" t="s">
        <v>141</v>
      </c>
      <c r="D26" s="28" t="s">
        <v>142</v>
      </c>
      <c r="E26" s="28" t="s">
        <v>143</v>
      </c>
      <c r="F26" s="28" t="s">
        <v>144</v>
      </c>
      <c r="G26" s="28" t="s">
        <v>145</v>
      </c>
      <c r="H26" s="28" t="s">
        <v>146</v>
      </c>
      <c r="I26" s="28" t="s">
        <v>10</v>
      </c>
    </row>
    <row r="27" spans="1:9" ht="12.95" customHeight="1">
      <c r="A27" s="30" t="s">
        <v>131</v>
      </c>
      <c r="B27" s="31">
        <v>7430299</v>
      </c>
      <c r="C27" s="31">
        <v>1787522348</v>
      </c>
      <c r="D27" s="31">
        <v>183649647</v>
      </c>
      <c r="E27" s="31">
        <v>53852590</v>
      </c>
      <c r="F27" s="31">
        <v>2149588457</v>
      </c>
      <c r="G27" s="31">
        <v>22477461</v>
      </c>
      <c r="H27" s="31">
        <v>1231600431</v>
      </c>
      <c r="I27" s="31">
        <v>5436121233</v>
      </c>
    </row>
    <row r="28" spans="1:9" ht="12.95" customHeight="1">
      <c r="A28" s="30" t="s">
        <v>132</v>
      </c>
      <c r="B28" s="31">
        <v>6177936</v>
      </c>
      <c r="C28" s="31">
        <v>714326150</v>
      </c>
      <c r="D28" s="31">
        <v>135714170</v>
      </c>
      <c r="E28" s="31">
        <v>9997264</v>
      </c>
      <c r="F28" s="31">
        <v>1157868008</v>
      </c>
      <c r="G28" s="31">
        <v>152154</v>
      </c>
      <c r="H28" s="31">
        <v>113924886</v>
      </c>
      <c r="I28" s="31">
        <v>2138160568</v>
      </c>
    </row>
    <row r="29" spans="1:9" ht="12.95" customHeight="1">
      <c r="A29" s="30" t="s">
        <v>133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</row>
    <row r="30" spans="1:9" ht="12.95" customHeight="1">
      <c r="A30" s="30" t="s">
        <v>134</v>
      </c>
      <c r="B30" s="31">
        <v>378002</v>
      </c>
      <c r="C30" s="31">
        <v>1000134621</v>
      </c>
      <c r="D30" s="31">
        <v>47935477</v>
      </c>
      <c r="E30" s="31">
        <v>42992330</v>
      </c>
      <c r="F30" s="31">
        <v>933519979</v>
      </c>
      <c r="G30" s="31">
        <v>6091684</v>
      </c>
      <c r="H30" s="31">
        <v>1045042946</v>
      </c>
      <c r="I30" s="31">
        <v>3076095039</v>
      </c>
    </row>
    <row r="31" spans="1:9" ht="12.95" customHeight="1">
      <c r="A31" s="30" t="s">
        <v>135</v>
      </c>
      <c r="B31" s="31">
        <v>874361</v>
      </c>
      <c r="C31" s="31">
        <v>30711576</v>
      </c>
      <c r="D31" s="31">
        <v>0</v>
      </c>
      <c r="E31" s="31">
        <v>862996</v>
      </c>
      <c r="F31" s="31">
        <v>58200470</v>
      </c>
      <c r="G31" s="31">
        <v>16233623</v>
      </c>
      <c r="H31" s="31">
        <v>72632599</v>
      </c>
      <c r="I31" s="31">
        <v>179515625</v>
      </c>
    </row>
    <row r="32" spans="1:9" ht="12.95" customHeight="1">
      <c r="A32" s="30" t="s">
        <v>148</v>
      </c>
      <c r="B32" s="31">
        <v>0</v>
      </c>
      <c r="C32" s="31">
        <v>1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1</v>
      </c>
    </row>
    <row r="33" spans="1:9" ht="12.95" customHeight="1">
      <c r="A33" s="30" t="s">
        <v>149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</row>
    <row r="34" spans="1:9" ht="12.95" customHeight="1">
      <c r="A34" s="30" t="s">
        <v>150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</row>
    <row r="35" spans="1:9" ht="12.95" customHeight="1">
      <c r="A35" s="30" t="s">
        <v>61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1:9" ht="12.95" customHeight="1">
      <c r="A36" s="30" t="s">
        <v>136</v>
      </c>
      <c r="B36" s="31">
        <v>0</v>
      </c>
      <c r="C36" s="31">
        <v>42350000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42350000</v>
      </c>
    </row>
    <row r="37" spans="1:9" ht="12.95" customHeight="1">
      <c r="A37" s="30" t="s">
        <v>137</v>
      </c>
      <c r="B37" s="31">
        <v>8344112081</v>
      </c>
      <c r="C37" s="31">
        <v>0</v>
      </c>
      <c r="D37" s="31">
        <v>0</v>
      </c>
      <c r="E37" s="31">
        <v>3184122188</v>
      </c>
      <c r="F37" s="31">
        <v>415429149</v>
      </c>
      <c r="G37" s="31">
        <v>97384925</v>
      </c>
      <c r="H37" s="31">
        <v>181531045</v>
      </c>
      <c r="I37" s="31">
        <v>12222579388</v>
      </c>
    </row>
    <row r="38" spans="1:9" ht="12.95" customHeight="1">
      <c r="A38" s="30" t="s">
        <v>132</v>
      </c>
      <c r="B38" s="31">
        <v>1198810186</v>
      </c>
      <c r="C38" s="31">
        <v>0</v>
      </c>
      <c r="D38" s="31">
        <v>0</v>
      </c>
      <c r="E38" s="31">
        <v>39253539</v>
      </c>
      <c r="F38" s="31">
        <v>119108003</v>
      </c>
      <c r="G38" s="31">
        <v>2016</v>
      </c>
      <c r="H38" s="31">
        <v>111868750</v>
      </c>
      <c r="I38" s="31">
        <v>1469042494</v>
      </c>
    </row>
    <row r="39" spans="1:9" ht="12.95" customHeight="1">
      <c r="A39" s="30" t="s">
        <v>134</v>
      </c>
      <c r="B39" s="31">
        <v>19178909</v>
      </c>
      <c r="C39" s="31">
        <v>0</v>
      </c>
      <c r="D39" s="31">
        <v>0</v>
      </c>
      <c r="E39" s="31">
        <v>16901793</v>
      </c>
      <c r="F39" s="31">
        <v>0</v>
      </c>
      <c r="G39" s="31">
        <v>0</v>
      </c>
      <c r="H39" s="31">
        <v>0</v>
      </c>
      <c r="I39" s="31">
        <v>36080702</v>
      </c>
    </row>
    <row r="40" spans="1:9" ht="12.95" customHeight="1">
      <c r="A40" s="30" t="s">
        <v>135</v>
      </c>
      <c r="B40" s="31">
        <v>7126122986</v>
      </c>
      <c r="C40" s="31">
        <v>0</v>
      </c>
      <c r="D40" s="31">
        <v>0</v>
      </c>
      <c r="E40" s="31">
        <v>3066846456</v>
      </c>
      <c r="F40" s="31">
        <v>289391146</v>
      </c>
      <c r="G40" s="31">
        <v>97382909</v>
      </c>
      <c r="H40" s="31">
        <v>69662295</v>
      </c>
      <c r="I40" s="31">
        <v>10649405792</v>
      </c>
    </row>
    <row r="41" spans="1:9" ht="12.95" customHeight="1">
      <c r="A41" s="30" t="s">
        <v>61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</row>
    <row r="42" spans="1:9">
      <c r="A42" s="30" t="s">
        <v>136</v>
      </c>
      <c r="B42" s="31">
        <v>0</v>
      </c>
      <c r="C42" s="31">
        <v>0</v>
      </c>
      <c r="D42" s="31">
        <v>0</v>
      </c>
      <c r="E42" s="31">
        <v>61120400</v>
      </c>
      <c r="F42" s="31">
        <v>6930000</v>
      </c>
      <c r="G42" s="31">
        <v>0</v>
      </c>
      <c r="H42" s="31">
        <v>0</v>
      </c>
      <c r="I42" s="31">
        <v>68050400</v>
      </c>
    </row>
    <row r="43" spans="1:9">
      <c r="A43" s="30" t="s">
        <v>138</v>
      </c>
      <c r="B43" s="31">
        <v>1881917</v>
      </c>
      <c r="C43" s="31">
        <v>30280277</v>
      </c>
      <c r="D43" s="31">
        <v>713901</v>
      </c>
      <c r="E43" s="31">
        <v>32244429</v>
      </c>
      <c r="F43" s="31">
        <v>5400280</v>
      </c>
      <c r="G43" s="31">
        <v>0</v>
      </c>
      <c r="H43" s="31">
        <v>59398058</v>
      </c>
      <c r="I43" s="31">
        <v>129918862</v>
      </c>
    </row>
    <row r="44" spans="1:9">
      <c r="A44" s="30" t="s">
        <v>10</v>
      </c>
      <c r="B44" s="31">
        <v>8353424297</v>
      </c>
      <c r="C44" s="31">
        <v>1817802625</v>
      </c>
      <c r="D44" s="31">
        <v>184363548</v>
      </c>
      <c r="E44" s="31">
        <v>3270219207</v>
      </c>
      <c r="F44" s="31">
        <v>2570417886</v>
      </c>
      <c r="G44" s="31">
        <v>119862386</v>
      </c>
      <c r="H44" s="31">
        <v>1472529534</v>
      </c>
      <c r="I44" s="31">
        <v>17788619483</v>
      </c>
    </row>
  </sheetData>
  <mergeCells count="1">
    <mergeCell ref="A1:H1"/>
  </mergeCells>
  <phoneticPr fontId="3"/>
  <pageMargins left="0.3888888888888889" right="0.3888888888888889" top="0.3888888888888889" bottom="0.3888888888888889" header="0.19444444444444445" footer="0.19444444444444445"/>
  <pageSetup paperSize="9" scale="76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1CA57-9EA9-4610-A149-6BF48B9B42FE}">
  <dimension ref="A1:F10"/>
  <sheetViews>
    <sheetView workbookViewId="0">
      <selection activeCell="G36" sqref="G36"/>
    </sheetView>
  </sheetViews>
  <sheetFormatPr defaultColWidth="8.875" defaultRowHeight="11.25"/>
  <cols>
    <col min="1" max="1" width="18.875" style="2" customWidth="1"/>
    <col min="2" max="6" width="20.875" style="2" customWidth="1"/>
    <col min="7" max="16384" width="8.875" style="2"/>
  </cols>
  <sheetData>
    <row r="1" spans="1:6" ht="21">
      <c r="A1" s="1" t="s">
        <v>89</v>
      </c>
    </row>
    <row r="2" spans="1:6" ht="13.5">
      <c r="A2" s="3" t="s">
        <v>153</v>
      </c>
    </row>
    <row r="3" spans="1:6" ht="13.5">
      <c r="A3" s="3" t="s">
        <v>249</v>
      </c>
    </row>
    <row r="4" spans="1:6" ht="13.5">
      <c r="A4" s="3" t="s">
        <v>152</v>
      </c>
      <c r="F4" s="5" t="s">
        <v>186</v>
      </c>
    </row>
    <row r="5" spans="1:6" ht="22.5" customHeight="1">
      <c r="A5" s="43" t="s">
        <v>90</v>
      </c>
      <c r="B5" s="43" t="s">
        <v>91</v>
      </c>
      <c r="C5" s="43" t="s">
        <v>92</v>
      </c>
      <c r="D5" s="43" t="s">
        <v>93</v>
      </c>
      <c r="E5" s="43"/>
      <c r="F5" s="43" t="s">
        <v>94</v>
      </c>
    </row>
    <row r="6" spans="1:6" ht="22.5" customHeight="1">
      <c r="A6" s="43"/>
      <c r="B6" s="43"/>
      <c r="C6" s="43"/>
      <c r="D6" s="6" t="s">
        <v>95</v>
      </c>
      <c r="E6" s="6" t="s">
        <v>30</v>
      </c>
      <c r="F6" s="43"/>
    </row>
    <row r="7" spans="1:6" ht="18" customHeight="1">
      <c r="A7" s="27" t="s">
        <v>119</v>
      </c>
      <c r="B7" s="22">
        <v>680319875</v>
      </c>
      <c r="C7" s="22">
        <v>5124000</v>
      </c>
      <c r="D7" s="22">
        <v>0</v>
      </c>
      <c r="E7" s="22">
        <v>75030709</v>
      </c>
      <c r="F7" s="22">
        <f>B7+C7-D7-E7</f>
        <v>610413166</v>
      </c>
    </row>
    <row r="8" spans="1:6" ht="18" customHeight="1">
      <c r="A8" s="27" t="s">
        <v>120</v>
      </c>
      <c r="B8" s="22">
        <v>48245439</v>
      </c>
      <c r="C8" s="22">
        <v>55299573</v>
      </c>
      <c r="D8" s="22">
        <v>48245439</v>
      </c>
      <c r="E8" s="22">
        <v>0</v>
      </c>
      <c r="F8" s="22">
        <f>B8+C8-D8-E8</f>
        <v>55299573</v>
      </c>
    </row>
    <row r="9" spans="1:6" ht="18" customHeight="1">
      <c r="A9" s="27" t="s">
        <v>187</v>
      </c>
      <c r="B9" s="22">
        <v>0</v>
      </c>
      <c r="C9" s="22">
        <v>0</v>
      </c>
      <c r="D9" s="22">
        <v>0</v>
      </c>
      <c r="E9" s="22">
        <v>0</v>
      </c>
      <c r="F9" s="22">
        <f>B9+C9-D9-E9</f>
        <v>0</v>
      </c>
    </row>
    <row r="10" spans="1:6" ht="18" customHeight="1">
      <c r="A10" s="23" t="s">
        <v>10</v>
      </c>
      <c r="B10" s="22">
        <f>SUM(B7:B9)</f>
        <v>728565314</v>
      </c>
      <c r="C10" s="22">
        <f t="shared" ref="C10:F10" si="0">SUM(C7:C9)</f>
        <v>60423573</v>
      </c>
      <c r="D10" s="22">
        <f t="shared" si="0"/>
        <v>48245439</v>
      </c>
      <c r="E10" s="22">
        <f t="shared" si="0"/>
        <v>75030709</v>
      </c>
      <c r="F10" s="22">
        <f t="shared" si="0"/>
        <v>665712739</v>
      </c>
    </row>
  </sheetData>
  <mergeCells count="5">
    <mergeCell ref="A5:A6"/>
    <mergeCell ref="B5:B6"/>
    <mergeCell ref="C5:C6"/>
    <mergeCell ref="D5:E5"/>
    <mergeCell ref="F5:F6"/>
  </mergeCells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E853F-D5D3-465A-BD06-8DB522C39BCA}">
  <dimension ref="A1:E27"/>
  <sheetViews>
    <sheetView workbookViewId="0">
      <selection activeCell="D25" sqref="D25"/>
    </sheetView>
  </sheetViews>
  <sheetFormatPr defaultColWidth="8.875" defaultRowHeight="11.25"/>
  <cols>
    <col min="1" max="1" width="25.875" style="2" customWidth="1"/>
    <col min="2" max="2" width="25.625" style="2" bestFit="1" customWidth="1"/>
    <col min="3" max="3" width="26.75" style="2" bestFit="1" customWidth="1"/>
    <col min="4" max="4" width="9.625" style="2" customWidth="1"/>
    <col min="5" max="5" width="30.5" style="2" bestFit="1" customWidth="1"/>
    <col min="6" max="16384" width="8.875" style="2"/>
  </cols>
  <sheetData>
    <row r="1" spans="1:5" ht="21">
      <c r="A1" s="1" t="s">
        <v>96</v>
      </c>
    </row>
    <row r="2" spans="1:5" ht="13.5">
      <c r="A2" s="3" t="s">
        <v>153</v>
      </c>
    </row>
    <row r="3" spans="1:5" ht="13.5">
      <c r="A3" s="3" t="s">
        <v>249</v>
      </c>
    </row>
    <row r="4" spans="1:5" ht="13.5">
      <c r="A4" s="3" t="s">
        <v>152</v>
      </c>
      <c r="E4" s="5" t="s">
        <v>186</v>
      </c>
    </row>
    <row r="5" spans="1:5" ht="22.5" customHeight="1">
      <c r="A5" s="6" t="s">
        <v>90</v>
      </c>
      <c r="B5" s="6" t="s">
        <v>97</v>
      </c>
      <c r="C5" s="6" t="s">
        <v>98</v>
      </c>
      <c r="D5" s="6" t="s">
        <v>99</v>
      </c>
      <c r="E5" s="6" t="s">
        <v>100</v>
      </c>
    </row>
    <row r="6" spans="1:5" ht="18" customHeight="1">
      <c r="A6" s="53" t="s">
        <v>101</v>
      </c>
      <c r="B6" s="35" t="s">
        <v>200</v>
      </c>
      <c r="C6" s="35" t="s">
        <v>188</v>
      </c>
      <c r="D6" s="22">
        <v>1892300</v>
      </c>
      <c r="E6" s="35" t="s">
        <v>200</v>
      </c>
    </row>
    <row r="7" spans="1:5" ht="18" customHeight="1">
      <c r="A7" s="53"/>
      <c r="B7" s="35" t="s">
        <v>195</v>
      </c>
      <c r="C7" s="35" t="s">
        <v>188</v>
      </c>
      <c r="D7" s="22">
        <v>1522000</v>
      </c>
      <c r="E7" s="35" t="s">
        <v>195</v>
      </c>
    </row>
    <row r="8" spans="1:5" ht="18" customHeight="1">
      <c r="A8" s="53"/>
      <c r="B8" s="35" t="s">
        <v>243</v>
      </c>
      <c r="C8" s="35" t="s">
        <v>188</v>
      </c>
      <c r="D8" s="22">
        <v>500000</v>
      </c>
      <c r="E8" s="35" t="s">
        <v>243</v>
      </c>
    </row>
    <row r="9" spans="1:5" ht="18" customHeight="1">
      <c r="A9" s="53"/>
      <c r="B9" s="35" t="s">
        <v>198</v>
      </c>
      <c r="C9" s="35" t="s">
        <v>199</v>
      </c>
      <c r="D9" s="22">
        <v>708000</v>
      </c>
      <c r="E9" s="35" t="s">
        <v>198</v>
      </c>
    </row>
    <row r="10" spans="1:5" ht="18" customHeight="1">
      <c r="A10" s="53"/>
      <c r="B10" s="35" t="s">
        <v>196</v>
      </c>
      <c r="C10" s="35" t="s">
        <v>197</v>
      </c>
      <c r="D10" s="22">
        <v>1273000</v>
      </c>
      <c r="E10" s="35" t="s">
        <v>196</v>
      </c>
    </row>
    <row r="11" spans="1:5" ht="18" customHeight="1">
      <c r="A11" s="53"/>
      <c r="B11" s="35" t="s">
        <v>254</v>
      </c>
      <c r="C11" s="35" t="s">
        <v>255</v>
      </c>
      <c r="D11" s="22">
        <v>3736000</v>
      </c>
      <c r="E11" s="35" t="s">
        <v>254</v>
      </c>
    </row>
    <row r="12" spans="1:5" ht="18" customHeight="1">
      <c r="A12" s="53"/>
      <c r="B12" s="35" t="s">
        <v>194</v>
      </c>
      <c r="C12" s="17"/>
      <c r="D12" s="22">
        <v>11008700</v>
      </c>
      <c r="E12" s="17"/>
    </row>
    <row r="13" spans="1:5" ht="18" customHeight="1">
      <c r="A13" s="54"/>
      <c r="B13" s="10" t="s">
        <v>102</v>
      </c>
      <c r="C13" s="17"/>
      <c r="D13" s="22">
        <v>20640000</v>
      </c>
      <c r="E13" s="17"/>
    </row>
    <row r="14" spans="1:5" ht="18" customHeight="1">
      <c r="A14" s="55" t="s">
        <v>103</v>
      </c>
      <c r="B14" s="35" t="s">
        <v>202</v>
      </c>
      <c r="C14" s="35" t="s">
        <v>188</v>
      </c>
      <c r="D14" s="22">
        <v>301929231</v>
      </c>
      <c r="E14" s="35" t="s">
        <v>202</v>
      </c>
    </row>
    <row r="15" spans="1:5" ht="18" customHeight="1">
      <c r="A15" s="55"/>
      <c r="B15" s="35" t="s">
        <v>201</v>
      </c>
      <c r="C15" s="35" t="s">
        <v>188</v>
      </c>
      <c r="D15" s="22">
        <v>271796125</v>
      </c>
      <c r="E15" s="35" t="s">
        <v>201</v>
      </c>
    </row>
    <row r="16" spans="1:5" ht="18" customHeight="1">
      <c r="A16" s="55"/>
      <c r="B16" s="35" t="s">
        <v>203</v>
      </c>
      <c r="C16" s="35" t="s">
        <v>260</v>
      </c>
      <c r="D16" s="22">
        <v>151826231</v>
      </c>
      <c r="E16" s="35" t="s">
        <v>203</v>
      </c>
    </row>
    <row r="17" spans="1:5" ht="18" customHeight="1">
      <c r="A17" s="55"/>
      <c r="B17" s="35" t="s">
        <v>189</v>
      </c>
      <c r="C17" s="35" t="s">
        <v>190</v>
      </c>
      <c r="D17" s="22">
        <v>98620000</v>
      </c>
      <c r="E17" s="35" t="s">
        <v>189</v>
      </c>
    </row>
    <row r="18" spans="1:5" ht="18" customHeight="1">
      <c r="A18" s="55"/>
      <c r="B18" s="35" t="s">
        <v>204</v>
      </c>
      <c r="C18" s="35" t="s">
        <v>188</v>
      </c>
      <c r="D18" s="22">
        <v>66868355</v>
      </c>
      <c r="E18" s="35" t="s">
        <v>204</v>
      </c>
    </row>
    <row r="19" spans="1:5" ht="18" customHeight="1">
      <c r="A19" s="55"/>
      <c r="B19" s="35" t="s">
        <v>191</v>
      </c>
      <c r="C19" s="35" t="s">
        <v>192</v>
      </c>
      <c r="D19" s="22">
        <v>58960100</v>
      </c>
      <c r="E19" s="35" t="s">
        <v>191</v>
      </c>
    </row>
    <row r="20" spans="1:5" ht="18" customHeight="1">
      <c r="A20" s="55"/>
      <c r="B20" s="35" t="s">
        <v>247</v>
      </c>
      <c r="C20" s="35" t="s">
        <v>193</v>
      </c>
      <c r="D20" s="22">
        <v>29910000</v>
      </c>
      <c r="E20" s="35" t="s">
        <v>247</v>
      </c>
    </row>
    <row r="21" spans="1:5" ht="18" customHeight="1">
      <c r="A21" s="55"/>
      <c r="B21" s="35" t="s">
        <v>244</v>
      </c>
      <c r="C21" s="35" t="s">
        <v>248</v>
      </c>
      <c r="D21" s="22">
        <v>28479043</v>
      </c>
      <c r="E21" s="35" t="s">
        <v>244</v>
      </c>
    </row>
    <row r="22" spans="1:5" ht="18" customHeight="1">
      <c r="A22" s="55"/>
      <c r="B22" s="35" t="s">
        <v>245</v>
      </c>
      <c r="C22" s="35" t="s">
        <v>246</v>
      </c>
      <c r="D22" s="22">
        <v>23794000</v>
      </c>
      <c r="E22" s="35" t="s">
        <v>245</v>
      </c>
    </row>
    <row r="23" spans="1:5" ht="18" customHeight="1">
      <c r="A23" s="55"/>
      <c r="B23" s="35" t="s">
        <v>256</v>
      </c>
      <c r="C23" s="35" t="s">
        <v>257</v>
      </c>
      <c r="D23" s="22">
        <v>16800000</v>
      </c>
      <c r="E23" s="35" t="s">
        <v>256</v>
      </c>
    </row>
    <row r="24" spans="1:5" ht="18" customHeight="1">
      <c r="A24" s="55"/>
      <c r="B24" s="35" t="s">
        <v>258</v>
      </c>
      <c r="C24" s="35" t="s">
        <v>259</v>
      </c>
      <c r="D24" s="22">
        <v>9988000</v>
      </c>
      <c r="E24" s="35" t="s">
        <v>258</v>
      </c>
    </row>
    <row r="25" spans="1:5" ht="18" customHeight="1">
      <c r="A25" s="55"/>
      <c r="B25" s="35" t="s">
        <v>194</v>
      </c>
      <c r="C25" s="17"/>
      <c r="D25" s="22">
        <f>D26-SUM(D14:D24)</f>
        <v>505990365</v>
      </c>
      <c r="E25" s="35"/>
    </row>
    <row r="26" spans="1:5" ht="18" customHeight="1">
      <c r="A26" s="54"/>
      <c r="B26" s="10" t="s">
        <v>102</v>
      </c>
      <c r="C26" s="17"/>
      <c r="D26" s="22">
        <f>D27-D13</f>
        <v>1564961450</v>
      </c>
      <c r="E26" s="17"/>
    </row>
    <row r="27" spans="1:5" ht="18" customHeight="1">
      <c r="A27" s="10" t="s">
        <v>10</v>
      </c>
      <c r="B27" s="17"/>
      <c r="C27" s="17"/>
      <c r="D27" s="22">
        <v>1585601450</v>
      </c>
      <c r="E27" s="17"/>
    </row>
  </sheetData>
  <mergeCells count="2">
    <mergeCell ref="A6:A13"/>
    <mergeCell ref="A14:A26"/>
  </mergeCells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C9CBD-8635-47F3-B096-D9F3B28FE42D}">
  <sheetPr filterMode="1"/>
  <dimension ref="A1:E95"/>
  <sheetViews>
    <sheetView zoomScale="85" zoomScaleNormal="85" workbookViewId="0">
      <selection activeCell="E23" sqref="E23"/>
    </sheetView>
  </sheetViews>
  <sheetFormatPr defaultColWidth="8.875" defaultRowHeight="11.25"/>
  <cols>
    <col min="1" max="1" width="28.75" style="2" bestFit="1" customWidth="1"/>
    <col min="2" max="2" width="21.75" style="2" customWidth="1"/>
    <col min="3" max="3" width="18.5" style="2" customWidth="1"/>
    <col min="4" max="5" width="22.125" style="2" customWidth="1"/>
    <col min="6" max="6" width="9.375" style="2" bestFit="1" customWidth="1"/>
    <col min="7" max="7" width="8.875" style="2"/>
    <col min="8" max="8" width="9.375" style="2" bestFit="1" customWidth="1"/>
    <col min="9" max="16384" width="8.875" style="2"/>
  </cols>
  <sheetData>
    <row r="1" spans="1:5" ht="21">
      <c r="A1" s="1" t="s">
        <v>104</v>
      </c>
    </row>
    <row r="2" spans="1:5" ht="13.5">
      <c r="A2" s="3" t="s">
        <v>153</v>
      </c>
    </row>
    <row r="3" spans="1:5" ht="13.5">
      <c r="A3" s="3" t="s">
        <v>249</v>
      </c>
    </row>
    <row r="4" spans="1:5" ht="13.5">
      <c r="A4" s="3" t="s">
        <v>152</v>
      </c>
      <c r="E4" s="5" t="s">
        <v>186</v>
      </c>
    </row>
    <row r="5" spans="1:5" ht="22.5" customHeight="1">
      <c r="A5" s="37" t="s">
        <v>105</v>
      </c>
      <c r="B5" s="37" t="s">
        <v>90</v>
      </c>
      <c r="C5" s="56" t="s">
        <v>106</v>
      </c>
      <c r="D5" s="56"/>
      <c r="E5" s="38" t="s">
        <v>99</v>
      </c>
    </row>
    <row r="6" spans="1:5" ht="21" customHeight="1">
      <c r="A6" s="58" t="s">
        <v>107</v>
      </c>
      <c r="B6" s="58" t="s">
        <v>108</v>
      </c>
      <c r="C6" s="57" t="s">
        <v>205</v>
      </c>
      <c r="D6" s="57"/>
      <c r="E6" s="31">
        <v>436505233</v>
      </c>
    </row>
    <row r="7" spans="1:5" ht="21" customHeight="1">
      <c r="A7" s="58"/>
      <c r="B7" s="58"/>
      <c r="C7" s="57" t="s">
        <v>206</v>
      </c>
      <c r="D7" s="57"/>
      <c r="E7" s="31">
        <v>48011000</v>
      </c>
    </row>
    <row r="8" spans="1:5" ht="21" customHeight="1">
      <c r="A8" s="58"/>
      <c r="B8" s="58"/>
      <c r="C8" s="57" t="s">
        <v>207</v>
      </c>
      <c r="D8" s="57"/>
      <c r="E8" s="31">
        <v>151000</v>
      </c>
    </row>
    <row r="9" spans="1:5" ht="21" customHeight="1">
      <c r="A9" s="58"/>
      <c r="B9" s="58"/>
      <c r="C9" s="57" t="s">
        <v>208</v>
      </c>
      <c r="D9" s="57"/>
      <c r="E9" s="31">
        <v>3208000</v>
      </c>
    </row>
    <row r="10" spans="1:5" ht="21" customHeight="1">
      <c r="A10" s="58"/>
      <c r="B10" s="58"/>
      <c r="C10" s="57" t="s">
        <v>209</v>
      </c>
      <c r="D10" s="57"/>
      <c r="E10" s="31">
        <v>2228000</v>
      </c>
    </row>
    <row r="11" spans="1:5" ht="21" customHeight="1">
      <c r="A11" s="58"/>
      <c r="B11" s="58"/>
      <c r="C11" s="57" t="s">
        <v>218</v>
      </c>
      <c r="D11" s="57"/>
      <c r="E11" s="31">
        <v>6343000</v>
      </c>
    </row>
    <row r="12" spans="1:5" ht="21" customHeight="1">
      <c r="A12" s="58"/>
      <c r="B12" s="58"/>
      <c r="C12" s="57" t="s">
        <v>210</v>
      </c>
      <c r="D12" s="57"/>
      <c r="E12" s="31">
        <v>77094000</v>
      </c>
    </row>
    <row r="13" spans="1:5" ht="21" customHeight="1">
      <c r="A13" s="58"/>
      <c r="B13" s="58"/>
      <c r="C13" s="57" t="s">
        <v>211</v>
      </c>
      <c r="D13" s="57"/>
      <c r="E13" s="31">
        <v>61154309</v>
      </c>
    </row>
    <row r="14" spans="1:5" ht="21" customHeight="1">
      <c r="A14" s="58"/>
      <c r="B14" s="58"/>
      <c r="C14" s="57" t="s">
        <v>212</v>
      </c>
      <c r="D14" s="57"/>
      <c r="E14" s="31">
        <v>6033000</v>
      </c>
    </row>
    <row r="15" spans="1:5" ht="21" customHeight="1">
      <c r="A15" s="58"/>
      <c r="B15" s="58"/>
      <c r="C15" s="57" t="s">
        <v>213</v>
      </c>
      <c r="D15" s="57"/>
      <c r="E15" s="31">
        <v>291000</v>
      </c>
    </row>
    <row r="16" spans="1:5" ht="21" customHeight="1">
      <c r="A16" s="58"/>
      <c r="B16" s="58"/>
      <c r="C16" s="57" t="s">
        <v>214</v>
      </c>
      <c r="D16" s="57"/>
      <c r="E16" s="31">
        <v>1778307000</v>
      </c>
    </row>
    <row r="17" spans="1:5" ht="21" customHeight="1">
      <c r="A17" s="58"/>
      <c r="B17" s="58"/>
      <c r="C17" s="57" t="s">
        <v>215</v>
      </c>
      <c r="D17" s="57"/>
      <c r="E17" s="31">
        <v>725000</v>
      </c>
    </row>
    <row r="18" spans="1:5" ht="21" customHeight="1">
      <c r="A18" s="58"/>
      <c r="B18" s="58"/>
      <c r="C18" s="57" t="s">
        <v>216</v>
      </c>
      <c r="D18" s="57"/>
      <c r="E18" s="31">
        <v>20977839</v>
      </c>
    </row>
    <row r="19" spans="1:5" ht="21" customHeight="1">
      <c r="A19" s="58"/>
      <c r="B19" s="58"/>
      <c r="C19" s="57" t="s">
        <v>217</v>
      </c>
      <c r="D19" s="57"/>
      <c r="E19" s="31">
        <v>36692000</v>
      </c>
    </row>
    <row r="20" spans="1:5" ht="21" customHeight="1">
      <c r="A20" s="58"/>
      <c r="B20" s="58"/>
      <c r="C20" s="59" t="s">
        <v>42</v>
      </c>
      <c r="D20" s="60"/>
      <c r="E20" s="41">
        <f>SUM(E6:E19)</f>
        <v>2477720381</v>
      </c>
    </row>
    <row r="21" spans="1:5" ht="21" customHeight="1">
      <c r="A21" s="58"/>
      <c r="B21" s="58" t="s">
        <v>231</v>
      </c>
      <c r="C21" s="61" t="s">
        <v>110</v>
      </c>
      <c r="D21" s="39" t="s">
        <v>232</v>
      </c>
      <c r="E21" s="31">
        <v>121727000</v>
      </c>
    </row>
    <row r="22" spans="1:5" ht="21" customHeight="1">
      <c r="A22" s="58"/>
      <c r="B22" s="58"/>
      <c r="C22" s="58"/>
      <c r="D22" s="39" t="s">
        <v>233</v>
      </c>
      <c r="E22" s="31">
        <v>1294000</v>
      </c>
    </row>
    <row r="23" spans="1:5" ht="21" customHeight="1">
      <c r="A23" s="58"/>
      <c r="B23" s="58"/>
      <c r="C23" s="58"/>
      <c r="D23" s="40" t="s">
        <v>102</v>
      </c>
      <c r="E23" s="41">
        <f>SUM(E21:E22)</f>
        <v>123021000</v>
      </c>
    </row>
    <row r="24" spans="1:5" ht="21" customHeight="1">
      <c r="A24" s="58"/>
      <c r="B24" s="58"/>
      <c r="C24" s="61" t="s">
        <v>111</v>
      </c>
      <c r="D24" s="39" t="s">
        <v>232</v>
      </c>
      <c r="E24" s="31">
        <v>290933042</v>
      </c>
    </row>
    <row r="25" spans="1:5" ht="21" customHeight="1">
      <c r="A25" s="58"/>
      <c r="B25" s="58"/>
      <c r="C25" s="58"/>
      <c r="D25" s="39" t="s">
        <v>233</v>
      </c>
      <c r="E25" s="31">
        <v>191366534</v>
      </c>
    </row>
    <row r="26" spans="1:5" ht="21" customHeight="1">
      <c r="A26" s="58"/>
      <c r="B26" s="58"/>
      <c r="C26" s="58"/>
      <c r="D26" s="40" t="s">
        <v>102</v>
      </c>
      <c r="E26" s="41">
        <f>SUM(E24:E25)</f>
        <v>482299576</v>
      </c>
    </row>
    <row r="27" spans="1:5" ht="21" customHeight="1">
      <c r="A27" s="57"/>
      <c r="B27" s="57"/>
      <c r="C27" s="59" t="s">
        <v>42</v>
      </c>
      <c r="D27" s="60"/>
      <c r="E27" s="41">
        <f>SUM(E23,E26)</f>
        <v>605320576</v>
      </c>
    </row>
    <row r="28" spans="1:5" ht="21" customHeight="1">
      <c r="A28" s="57"/>
      <c r="B28" s="59" t="s">
        <v>10</v>
      </c>
      <c r="C28" s="60"/>
      <c r="D28" s="60"/>
      <c r="E28" s="41">
        <f>SUM(E20,E27)</f>
        <v>3083040957</v>
      </c>
    </row>
    <row r="29" spans="1:5" ht="21" customHeight="1">
      <c r="A29" s="58" t="s">
        <v>219</v>
      </c>
      <c r="B29" s="58" t="s">
        <v>108</v>
      </c>
      <c r="C29" s="57" t="s">
        <v>234</v>
      </c>
      <c r="D29" s="57"/>
      <c r="E29" s="31">
        <v>17599000</v>
      </c>
    </row>
    <row r="30" spans="1:5" ht="21" customHeight="1">
      <c r="A30" s="58"/>
      <c r="B30" s="58"/>
      <c r="C30" s="59" t="s">
        <v>42</v>
      </c>
      <c r="D30" s="60"/>
      <c r="E30" s="41">
        <f>SUM(E29:E29)</f>
        <v>17599000</v>
      </c>
    </row>
    <row r="31" spans="1:5" ht="21" hidden="1" customHeight="1">
      <c r="A31" s="58"/>
      <c r="B31" s="58" t="s">
        <v>109</v>
      </c>
      <c r="C31" s="61" t="s">
        <v>235</v>
      </c>
      <c r="D31" s="39" t="s">
        <v>232</v>
      </c>
      <c r="E31" s="31">
        <v>0</v>
      </c>
    </row>
    <row r="32" spans="1:5" ht="21" hidden="1" customHeight="1">
      <c r="A32" s="58"/>
      <c r="B32" s="58"/>
      <c r="C32" s="61"/>
      <c r="D32" s="39" t="s">
        <v>233</v>
      </c>
      <c r="E32" s="31">
        <v>0</v>
      </c>
    </row>
    <row r="33" spans="1:5" ht="21" hidden="1" customHeight="1">
      <c r="A33" s="58"/>
      <c r="B33" s="58"/>
      <c r="C33" s="58"/>
      <c r="D33" s="40" t="s">
        <v>102</v>
      </c>
      <c r="E33" s="41">
        <f>SUM(E31:E31)</f>
        <v>0</v>
      </c>
    </row>
    <row r="34" spans="1:5" ht="21" hidden="1" customHeight="1">
      <c r="A34" s="58"/>
      <c r="B34" s="58"/>
      <c r="C34" s="61" t="s">
        <v>236</v>
      </c>
      <c r="D34" s="39" t="s">
        <v>232</v>
      </c>
      <c r="E34" s="31">
        <v>0</v>
      </c>
    </row>
    <row r="35" spans="1:5" ht="21" customHeight="1">
      <c r="A35" s="58"/>
      <c r="B35" s="58"/>
      <c r="C35" s="58"/>
      <c r="D35" s="39" t="s">
        <v>233</v>
      </c>
      <c r="E35" s="31">
        <v>23464000</v>
      </c>
    </row>
    <row r="36" spans="1:5" ht="21" customHeight="1">
      <c r="A36" s="58"/>
      <c r="B36" s="58"/>
      <c r="C36" s="58"/>
      <c r="D36" s="40" t="s">
        <v>102</v>
      </c>
      <c r="E36" s="41">
        <f>SUM(E34:E35)</f>
        <v>23464000</v>
      </c>
    </row>
    <row r="37" spans="1:5" ht="21" customHeight="1">
      <c r="A37" s="57"/>
      <c r="B37" s="57"/>
      <c r="C37" s="59" t="s">
        <v>42</v>
      </c>
      <c r="D37" s="60"/>
      <c r="E37" s="41">
        <f>SUM(E33,E36)</f>
        <v>23464000</v>
      </c>
    </row>
    <row r="38" spans="1:5" ht="21" customHeight="1">
      <c r="A38" s="57"/>
      <c r="B38" s="59" t="s">
        <v>10</v>
      </c>
      <c r="C38" s="60"/>
      <c r="D38" s="60"/>
      <c r="E38" s="41">
        <f>SUM(E30,E37)</f>
        <v>41063000</v>
      </c>
    </row>
    <row r="39" spans="1:5" ht="21" customHeight="1">
      <c r="A39" s="61" t="s">
        <v>220</v>
      </c>
      <c r="B39" s="58" t="s">
        <v>108</v>
      </c>
      <c r="C39" s="57" t="s">
        <v>239</v>
      </c>
      <c r="D39" s="57"/>
      <c r="E39" s="31">
        <v>77593920</v>
      </c>
    </row>
    <row r="40" spans="1:5" ht="21" customHeight="1">
      <c r="A40" s="61"/>
      <c r="B40" s="58"/>
      <c r="C40" s="57" t="s">
        <v>240</v>
      </c>
      <c r="D40" s="57"/>
      <c r="E40" s="31">
        <v>943700</v>
      </c>
    </row>
    <row r="41" spans="1:5" ht="21" customHeight="1">
      <c r="A41" s="58"/>
      <c r="B41" s="58"/>
      <c r="C41" s="57" t="s">
        <v>241</v>
      </c>
      <c r="D41" s="57"/>
      <c r="E41" s="31">
        <v>794000</v>
      </c>
    </row>
    <row r="42" spans="1:5" ht="21" customHeight="1">
      <c r="A42" s="58"/>
      <c r="B42" s="58"/>
      <c r="C42" s="59" t="s">
        <v>42</v>
      </c>
      <c r="D42" s="60"/>
      <c r="E42" s="41">
        <f>SUM(E39:E41)</f>
        <v>79331620</v>
      </c>
    </row>
    <row r="43" spans="1:5" ht="21" hidden="1" customHeight="1">
      <c r="A43" s="58"/>
      <c r="B43" s="58" t="s">
        <v>109</v>
      </c>
      <c r="C43" s="61" t="s">
        <v>235</v>
      </c>
      <c r="D43" s="39" t="s">
        <v>232</v>
      </c>
      <c r="E43" s="31">
        <v>0</v>
      </c>
    </row>
    <row r="44" spans="1:5" ht="21" hidden="1" customHeight="1">
      <c r="A44" s="58"/>
      <c r="B44" s="58"/>
      <c r="C44" s="61"/>
      <c r="D44" s="39" t="s">
        <v>233</v>
      </c>
      <c r="E44" s="31">
        <v>0</v>
      </c>
    </row>
    <row r="45" spans="1:5" ht="21" hidden="1" customHeight="1">
      <c r="A45" s="58"/>
      <c r="B45" s="58"/>
      <c r="C45" s="58"/>
      <c r="D45" s="40" t="s">
        <v>102</v>
      </c>
      <c r="E45" s="41">
        <f>SUM(E43:E43)</f>
        <v>0</v>
      </c>
    </row>
    <row r="46" spans="1:5" ht="21" hidden="1" customHeight="1">
      <c r="A46" s="58"/>
      <c r="B46" s="58"/>
      <c r="C46" s="61" t="s">
        <v>236</v>
      </c>
      <c r="D46" s="39" t="s">
        <v>232</v>
      </c>
      <c r="E46" s="31">
        <v>0</v>
      </c>
    </row>
    <row r="47" spans="1:5" ht="21" customHeight="1">
      <c r="A47" s="58"/>
      <c r="B47" s="58"/>
      <c r="C47" s="61"/>
      <c r="D47" s="39" t="s">
        <v>250</v>
      </c>
      <c r="E47" s="31">
        <v>190000</v>
      </c>
    </row>
    <row r="48" spans="1:5" ht="21" customHeight="1">
      <c r="A48" s="58"/>
      <c r="B48" s="58"/>
      <c r="C48" s="58"/>
      <c r="D48" s="39" t="s">
        <v>233</v>
      </c>
      <c r="E48" s="31">
        <v>374424194</v>
      </c>
    </row>
    <row r="49" spans="1:5" ht="21" customHeight="1">
      <c r="A49" s="58"/>
      <c r="B49" s="58"/>
      <c r="C49" s="58"/>
      <c r="D49" s="40" t="s">
        <v>102</v>
      </c>
      <c r="E49" s="41">
        <f>SUM(E46:E48)</f>
        <v>374614194</v>
      </c>
    </row>
    <row r="50" spans="1:5" ht="21" customHeight="1">
      <c r="A50" s="57"/>
      <c r="B50" s="57"/>
      <c r="C50" s="59" t="s">
        <v>42</v>
      </c>
      <c r="D50" s="60"/>
      <c r="E50" s="41">
        <f>SUM(E45,E49)</f>
        <v>374614194</v>
      </c>
    </row>
    <row r="51" spans="1:5" ht="21" customHeight="1">
      <c r="A51" s="57"/>
      <c r="B51" s="59" t="s">
        <v>10</v>
      </c>
      <c r="C51" s="60"/>
      <c r="D51" s="60"/>
      <c r="E51" s="41">
        <f>SUM(E42,E50)</f>
        <v>453945814</v>
      </c>
    </row>
    <row r="52" spans="1:5" ht="21" hidden="1" customHeight="1">
      <c r="A52" s="61" t="s">
        <v>221</v>
      </c>
      <c r="B52" s="58" t="s">
        <v>108</v>
      </c>
      <c r="C52" s="57"/>
      <c r="D52" s="57"/>
      <c r="E52" s="31">
        <v>0</v>
      </c>
    </row>
    <row r="53" spans="1:5" ht="21" hidden="1" customHeight="1">
      <c r="A53" s="58"/>
      <c r="B53" s="58"/>
      <c r="C53" s="57"/>
      <c r="D53" s="57"/>
      <c r="E53" s="31">
        <v>0</v>
      </c>
    </row>
    <row r="54" spans="1:5" ht="21" hidden="1" customHeight="1">
      <c r="A54" s="58"/>
      <c r="B54" s="58"/>
      <c r="C54" s="59" t="s">
        <v>42</v>
      </c>
      <c r="D54" s="60"/>
      <c r="E54" s="41">
        <f>SUM(E52:E53)</f>
        <v>0</v>
      </c>
    </row>
    <row r="55" spans="1:5" ht="21" hidden="1" customHeight="1">
      <c r="A55" s="58"/>
      <c r="B55" s="58" t="s">
        <v>109</v>
      </c>
      <c r="C55" s="61" t="s">
        <v>235</v>
      </c>
      <c r="D55" s="39" t="s">
        <v>232</v>
      </c>
      <c r="E55" s="31">
        <v>0</v>
      </c>
    </row>
    <row r="56" spans="1:5" ht="21" hidden="1" customHeight="1">
      <c r="A56" s="58"/>
      <c r="B56" s="58"/>
      <c r="C56" s="61"/>
      <c r="D56" s="39" t="s">
        <v>233</v>
      </c>
      <c r="E56" s="31">
        <v>0</v>
      </c>
    </row>
    <row r="57" spans="1:5" ht="21" hidden="1" customHeight="1">
      <c r="A57" s="58"/>
      <c r="B57" s="58"/>
      <c r="C57" s="58"/>
      <c r="D57" s="40" t="s">
        <v>102</v>
      </c>
      <c r="E57" s="41">
        <f>SUM(E55:E55)</f>
        <v>0</v>
      </c>
    </row>
    <row r="58" spans="1:5" ht="21" hidden="1" customHeight="1">
      <c r="A58" s="58"/>
      <c r="B58" s="58"/>
      <c r="C58" s="61" t="s">
        <v>236</v>
      </c>
      <c r="D58" s="39" t="s">
        <v>232</v>
      </c>
      <c r="E58" s="31">
        <v>0</v>
      </c>
    </row>
    <row r="59" spans="1:5" ht="21" customHeight="1">
      <c r="A59" s="58"/>
      <c r="B59" s="58"/>
      <c r="C59" s="61"/>
      <c r="D59" s="39" t="s">
        <v>250</v>
      </c>
      <c r="E59" s="31">
        <v>1157000</v>
      </c>
    </row>
    <row r="60" spans="1:5" ht="21" customHeight="1">
      <c r="A60" s="58"/>
      <c r="B60" s="58"/>
      <c r="C60" s="58"/>
      <c r="D60" s="39" t="s">
        <v>233</v>
      </c>
      <c r="E60" s="31">
        <v>8313000</v>
      </c>
    </row>
    <row r="61" spans="1:5" ht="21" customHeight="1">
      <c r="A61" s="58"/>
      <c r="B61" s="58"/>
      <c r="C61" s="58"/>
      <c r="D61" s="40" t="s">
        <v>102</v>
      </c>
      <c r="E61" s="41">
        <f>SUM(E58:E60)</f>
        <v>9470000</v>
      </c>
    </row>
    <row r="62" spans="1:5" ht="21" customHeight="1">
      <c r="A62" s="57"/>
      <c r="B62" s="57"/>
      <c r="C62" s="59" t="s">
        <v>42</v>
      </c>
      <c r="D62" s="60"/>
      <c r="E62" s="41">
        <f>SUM(E57,E61)</f>
        <v>9470000</v>
      </c>
    </row>
    <row r="63" spans="1:5" ht="21" customHeight="1">
      <c r="A63" s="57"/>
      <c r="B63" s="59" t="s">
        <v>10</v>
      </c>
      <c r="C63" s="60"/>
      <c r="D63" s="60"/>
      <c r="E63" s="41">
        <f>SUM(E54,E62)</f>
        <v>9470000</v>
      </c>
    </row>
    <row r="64" spans="1:5" ht="21" customHeight="1">
      <c r="A64" s="58" t="s">
        <v>237</v>
      </c>
      <c r="B64" s="58" t="s">
        <v>108</v>
      </c>
      <c r="C64" s="57" t="s">
        <v>216</v>
      </c>
      <c r="D64" s="57"/>
      <c r="E64" s="31">
        <v>2339165</v>
      </c>
    </row>
    <row r="65" spans="1:5" ht="21" customHeight="1">
      <c r="A65" s="58"/>
      <c r="B65" s="58"/>
      <c r="C65" s="57" t="s">
        <v>242</v>
      </c>
      <c r="D65" s="57"/>
      <c r="E65" s="31">
        <v>46559500</v>
      </c>
    </row>
    <row r="66" spans="1:5" ht="21" customHeight="1">
      <c r="A66" s="58"/>
      <c r="B66" s="58"/>
      <c r="C66" s="59" t="s">
        <v>42</v>
      </c>
      <c r="D66" s="60"/>
      <c r="E66" s="41">
        <f>SUM(E64:E65)</f>
        <v>48898665</v>
      </c>
    </row>
    <row r="67" spans="1:5" ht="21" hidden="1" customHeight="1">
      <c r="A67" s="58"/>
      <c r="B67" s="58" t="s">
        <v>109</v>
      </c>
      <c r="C67" s="61" t="s">
        <v>235</v>
      </c>
      <c r="D67" s="39" t="s">
        <v>232</v>
      </c>
      <c r="E67" s="31">
        <v>0</v>
      </c>
    </row>
    <row r="68" spans="1:5" ht="21" hidden="1" customHeight="1">
      <c r="A68" s="58"/>
      <c r="B68" s="58"/>
      <c r="C68" s="61"/>
      <c r="D68" s="39" t="s">
        <v>233</v>
      </c>
      <c r="E68" s="31">
        <v>0</v>
      </c>
    </row>
    <row r="69" spans="1:5" ht="21" hidden="1" customHeight="1">
      <c r="A69" s="58"/>
      <c r="B69" s="58"/>
      <c r="C69" s="58"/>
      <c r="D69" s="40" t="s">
        <v>102</v>
      </c>
      <c r="E69" s="41">
        <f>SUM(E67:E67)</f>
        <v>0</v>
      </c>
    </row>
    <row r="70" spans="1:5" ht="21" customHeight="1">
      <c r="A70" s="58"/>
      <c r="B70" s="58"/>
      <c r="C70" s="61" t="s">
        <v>236</v>
      </c>
      <c r="D70" s="39" t="s">
        <v>232</v>
      </c>
      <c r="E70" s="31">
        <v>102561</v>
      </c>
    </row>
    <row r="71" spans="1:5" ht="21" hidden="1" customHeight="1">
      <c r="A71" s="58"/>
      <c r="B71" s="58"/>
      <c r="C71" s="58"/>
      <c r="D71" s="39" t="s">
        <v>233</v>
      </c>
      <c r="E71" s="31">
        <v>0</v>
      </c>
    </row>
    <row r="72" spans="1:5" ht="21" customHeight="1">
      <c r="A72" s="58"/>
      <c r="B72" s="58"/>
      <c r="C72" s="58"/>
      <c r="D72" s="40" t="s">
        <v>102</v>
      </c>
      <c r="E72" s="41">
        <f>SUM(E70:E71)</f>
        <v>102561</v>
      </c>
    </row>
    <row r="73" spans="1:5" ht="21" customHeight="1">
      <c r="A73" s="57"/>
      <c r="B73" s="57"/>
      <c r="C73" s="59" t="s">
        <v>42</v>
      </c>
      <c r="D73" s="60"/>
      <c r="E73" s="41">
        <f>SUM(E69,E72)</f>
        <v>102561</v>
      </c>
    </row>
    <row r="74" spans="1:5" ht="21" customHeight="1">
      <c r="A74" s="57"/>
      <c r="B74" s="59" t="s">
        <v>10</v>
      </c>
      <c r="C74" s="60"/>
      <c r="D74" s="60"/>
      <c r="E74" s="41">
        <f>SUM(E66,E73)</f>
        <v>49001226</v>
      </c>
    </row>
    <row r="75" spans="1:5" ht="21" customHeight="1">
      <c r="A75" s="58" t="s">
        <v>238</v>
      </c>
      <c r="B75" s="58" t="s">
        <v>108</v>
      </c>
      <c r="C75" s="57" t="s">
        <v>223</v>
      </c>
      <c r="D75" s="57"/>
      <c r="E75" s="31">
        <v>220000</v>
      </c>
    </row>
    <row r="76" spans="1:5" ht="21" hidden="1" customHeight="1">
      <c r="A76" s="58"/>
      <c r="B76" s="58"/>
      <c r="C76" s="57"/>
      <c r="D76" s="57"/>
      <c r="E76" s="31">
        <v>0</v>
      </c>
    </row>
    <row r="77" spans="1:5" ht="21" customHeight="1">
      <c r="A77" s="58"/>
      <c r="B77" s="58"/>
      <c r="C77" s="59" t="s">
        <v>42</v>
      </c>
      <c r="D77" s="60"/>
      <c r="E77" s="41">
        <f>SUM(E75:E76)</f>
        <v>220000</v>
      </c>
    </row>
    <row r="78" spans="1:5" ht="21" hidden="1" customHeight="1">
      <c r="A78" s="58"/>
      <c r="B78" s="58" t="s">
        <v>109</v>
      </c>
      <c r="C78" s="61" t="s">
        <v>235</v>
      </c>
      <c r="D78" s="39" t="s">
        <v>232</v>
      </c>
      <c r="E78" s="31">
        <v>0</v>
      </c>
    </row>
    <row r="79" spans="1:5" ht="21" hidden="1" customHeight="1">
      <c r="A79" s="58"/>
      <c r="B79" s="58"/>
      <c r="C79" s="61"/>
      <c r="D79" s="39" t="s">
        <v>233</v>
      </c>
      <c r="E79" s="31">
        <v>0</v>
      </c>
    </row>
    <row r="80" spans="1:5" ht="21" hidden="1" customHeight="1">
      <c r="A80" s="58"/>
      <c r="B80" s="58"/>
      <c r="C80" s="58"/>
      <c r="D80" s="40" t="s">
        <v>102</v>
      </c>
      <c r="E80" s="41">
        <f>SUM(E78:E78)</f>
        <v>0</v>
      </c>
    </row>
    <row r="81" spans="1:5" ht="21" customHeight="1">
      <c r="A81" s="58"/>
      <c r="B81" s="58"/>
      <c r="C81" s="61" t="s">
        <v>236</v>
      </c>
      <c r="D81" s="39" t="s">
        <v>232</v>
      </c>
      <c r="E81" s="31">
        <v>219227000</v>
      </c>
    </row>
    <row r="82" spans="1:5" ht="21" customHeight="1">
      <c r="A82" s="58"/>
      <c r="B82" s="58"/>
      <c r="C82" s="58"/>
      <c r="D82" s="40" t="s">
        <v>102</v>
      </c>
      <c r="E82" s="41">
        <f>SUM(E81:E81)</f>
        <v>219227000</v>
      </c>
    </row>
    <row r="83" spans="1:5" ht="21" customHeight="1">
      <c r="A83" s="57"/>
      <c r="B83" s="57"/>
      <c r="C83" s="59" t="s">
        <v>42</v>
      </c>
      <c r="D83" s="60"/>
      <c r="E83" s="41">
        <f>SUM(E80,E82)</f>
        <v>219227000</v>
      </c>
    </row>
    <row r="84" spans="1:5" ht="21" customHeight="1">
      <c r="A84" s="57"/>
      <c r="B84" s="59" t="s">
        <v>10</v>
      </c>
      <c r="C84" s="60"/>
      <c r="D84" s="60"/>
      <c r="E84" s="41">
        <f>SUM(E77,E83)</f>
        <v>219447000</v>
      </c>
    </row>
    <row r="85" spans="1:5" ht="21" customHeight="1">
      <c r="A85" s="61" t="s">
        <v>222</v>
      </c>
      <c r="B85" s="58" t="s">
        <v>108</v>
      </c>
      <c r="C85" s="57" t="s">
        <v>224</v>
      </c>
      <c r="D85" s="57"/>
      <c r="E85" s="31">
        <v>110325460</v>
      </c>
    </row>
    <row r="86" spans="1:5" ht="21" customHeight="1">
      <c r="A86" s="58"/>
      <c r="B86" s="58"/>
      <c r="C86" s="57" t="s">
        <v>225</v>
      </c>
      <c r="D86" s="57"/>
      <c r="E86" s="31">
        <v>147717000</v>
      </c>
    </row>
    <row r="87" spans="1:5" ht="21" customHeight="1">
      <c r="A87" s="58"/>
      <c r="B87" s="58"/>
      <c r="C87" s="59" t="s">
        <v>42</v>
      </c>
      <c r="D87" s="60"/>
      <c r="E87" s="41">
        <f>SUM(E85:E86)</f>
        <v>258042460</v>
      </c>
    </row>
    <row r="88" spans="1:5" ht="21" hidden="1" customHeight="1">
      <c r="A88" s="58"/>
      <c r="B88" s="58" t="s">
        <v>109</v>
      </c>
      <c r="C88" s="61" t="s">
        <v>235</v>
      </c>
      <c r="D88" s="39" t="s">
        <v>232</v>
      </c>
      <c r="E88" s="31">
        <v>0</v>
      </c>
    </row>
    <row r="89" spans="1:5" ht="21" hidden="1" customHeight="1">
      <c r="A89" s="58"/>
      <c r="B89" s="58"/>
      <c r="C89" s="61"/>
      <c r="D89" s="39" t="s">
        <v>233</v>
      </c>
      <c r="E89" s="31">
        <v>0</v>
      </c>
    </row>
    <row r="90" spans="1:5" ht="21" hidden="1" customHeight="1">
      <c r="A90" s="58"/>
      <c r="B90" s="58"/>
      <c r="C90" s="58"/>
      <c r="D90" s="40" t="s">
        <v>102</v>
      </c>
      <c r="E90" s="41">
        <f>SUM(E88:E88)</f>
        <v>0</v>
      </c>
    </row>
    <row r="91" spans="1:5" ht="21" customHeight="1">
      <c r="A91" s="58"/>
      <c r="B91" s="58"/>
      <c r="C91" s="61" t="s">
        <v>236</v>
      </c>
      <c r="D91" s="39" t="s">
        <v>232</v>
      </c>
      <c r="E91" s="31">
        <v>151179679</v>
      </c>
    </row>
    <row r="92" spans="1:5" ht="21" customHeight="1">
      <c r="A92" s="58"/>
      <c r="B92" s="58"/>
      <c r="C92" s="58"/>
      <c r="D92" s="39" t="s">
        <v>233</v>
      </c>
      <c r="E92" s="31">
        <v>84785489</v>
      </c>
    </row>
    <row r="93" spans="1:5" ht="21" customHeight="1">
      <c r="A93" s="58"/>
      <c r="B93" s="58"/>
      <c r="C93" s="58"/>
      <c r="D93" s="40" t="s">
        <v>102</v>
      </c>
      <c r="E93" s="41">
        <f>SUM(E91:E92)</f>
        <v>235965168</v>
      </c>
    </row>
    <row r="94" spans="1:5" ht="21" customHeight="1">
      <c r="A94" s="57"/>
      <c r="B94" s="57"/>
      <c r="C94" s="59" t="s">
        <v>42</v>
      </c>
      <c r="D94" s="60"/>
      <c r="E94" s="41">
        <f>SUM(E90,E93)</f>
        <v>235965168</v>
      </c>
    </row>
    <row r="95" spans="1:5" ht="21" customHeight="1">
      <c r="A95" s="57"/>
      <c r="B95" s="59" t="s">
        <v>10</v>
      </c>
      <c r="C95" s="60"/>
      <c r="D95" s="60"/>
      <c r="E95" s="41">
        <f>SUM(E87,E94)</f>
        <v>494007628</v>
      </c>
    </row>
  </sheetData>
  <autoFilter ref="A5:H95" xr:uid="{A57C9CBD-8635-47F3-B096-D9F3B28FE42D}">
    <filterColumn colId="2" showButton="0"/>
    <filterColumn colId="4">
      <filters>
        <filter val="1,023"/>
        <filter val="1,181"/>
        <filter val="1,762,830"/>
        <filter val="1,969"/>
        <filter val="109,938"/>
        <filter val="13,735"/>
        <filter val="140,698"/>
        <filter val="141,669"/>
        <filter val="142,329"/>
        <filter val="148,274"/>
        <filter val="152,507"/>
        <filter val="153,262"/>
        <filter val="159,440"/>
        <filter val="17,215"/>
        <filter val="198,640"/>
        <filter val="2,465,878"/>
        <filter val="20,372"/>
        <filter val="23,464"/>
        <filter val="252,337"/>
        <filter val="258,211"/>
        <filter val="268"/>
        <filter val="27,183"/>
        <filter val="3,188,569"/>
        <filter val="3,602"/>
        <filter val="342,131"/>
        <filter val="370,788"/>
        <filter val="4,086"/>
        <filter val="4,286"/>
        <filter val="40,360"/>
        <filter val="40,679"/>
        <filter val="42,329"/>
        <filter val="42,401"/>
        <filter val="427,780"/>
        <filter val="437,267"/>
        <filter val="47,215"/>
        <filter val="5,717"/>
        <filter val="510,548"/>
        <filter val="569,428"/>
        <filter val="63,873"/>
        <filter val="660"/>
        <filter val="72"/>
        <filter val="722,691"/>
        <filter val="756"/>
        <filter val="761"/>
        <filter val="78,759"/>
        <filter val="83,446"/>
        <filter val="85,649"/>
        <filter val="9,659"/>
        <filter val="92,897"/>
        <filter val="971"/>
      </filters>
    </filterColumn>
  </autoFilter>
  <mergeCells count="83">
    <mergeCell ref="B85:B87"/>
    <mergeCell ref="C87:D87"/>
    <mergeCell ref="B88:B94"/>
    <mergeCell ref="C67:C69"/>
    <mergeCell ref="C70:C72"/>
    <mergeCell ref="B74:D74"/>
    <mergeCell ref="C73:D73"/>
    <mergeCell ref="C86:D86"/>
    <mergeCell ref="B95:D95"/>
    <mergeCell ref="A75:A84"/>
    <mergeCell ref="B75:B77"/>
    <mergeCell ref="C75:D75"/>
    <mergeCell ref="C76:D76"/>
    <mergeCell ref="C77:D77"/>
    <mergeCell ref="B78:B83"/>
    <mergeCell ref="C78:C80"/>
    <mergeCell ref="C81:C82"/>
    <mergeCell ref="C83:D83"/>
    <mergeCell ref="B84:D84"/>
    <mergeCell ref="C94:D94"/>
    <mergeCell ref="A85:A95"/>
    <mergeCell ref="C88:C90"/>
    <mergeCell ref="C91:C93"/>
    <mergeCell ref="C85:D85"/>
    <mergeCell ref="B38:D38"/>
    <mergeCell ref="A39:A51"/>
    <mergeCell ref="B39:B42"/>
    <mergeCell ref="B51:D51"/>
    <mergeCell ref="C41:D41"/>
    <mergeCell ref="C40:D40"/>
    <mergeCell ref="C39:D39"/>
    <mergeCell ref="C42:D42"/>
    <mergeCell ref="B43:B50"/>
    <mergeCell ref="C43:C45"/>
    <mergeCell ref="C46:C49"/>
    <mergeCell ref="C50:D50"/>
    <mergeCell ref="C62:D62"/>
    <mergeCell ref="C64:D64"/>
    <mergeCell ref="C65:D65"/>
    <mergeCell ref="A52:A63"/>
    <mergeCell ref="B52:B54"/>
    <mergeCell ref="C54:D54"/>
    <mergeCell ref="B55:B62"/>
    <mergeCell ref="C55:C57"/>
    <mergeCell ref="C58:C61"/>
    <mergeCell ref="C52:D52"/>
    <mergeCell ref="C53:D53"/>
    <mergeCell ref="B63:D63"/>
    <mergeCell ref="A64:A74"/>
    <mergeCell ref="B64:B66"/>
    <mergeCell ref="C66:D66"/>
    <mergeCell ref="B67:B73"/>
    <mergeCell ref="C29:D29"/>
    <mergeCell ref="A6:A28"/>
    <mergeCell ref="B28:D28"/>
    <mergeCell ref="A29:A38"/>
    <mergeCell ref="B29:B30"/>
    <mergeCell ref="C30:D30"/>
    <mergeCell ref="B31:B37"/>
    <mergeCell ref="C31:C33"/>
    <mergeCell ref="C34:C36"/>
    <mergeCell ref="C19:D19"/>
    <mergeCell ref="C20:D20"/>
    <mergeCell ref="B21:B27"/>
    <mergeCell ref="C21:C23"/>
    <mergeCell ref="C24:C26"/>
    <mergeCell ref="C27:D27"/>
    <mergeCell ref="C37:D37"/>
    <mergeCell ref="C5:D5"/>
    <mergeCell ref="C6:D6"/>
    <mergeCell ref="C7:D7"/>
    <mergeCell ref="C8:D8"/>
    <mergeCell ref="B6:B20"/>
    <mergeCell ref="C9:D9"/>
    <mergeCell ref="C10:D10"/>
    <mergeCell ref="C11:D11"/>
    <mergeCell ref="C12:D12"/>
    <mergeCell ref="C14:D14"/>
    <mergeCell ref="C15:D15"/>
    <mergeCell ref="C16:D16"/>
    <mergeCell ref="C17:D17"/>
    <mergeCell ref="C13:D13"/>
    <mergeCell ref="C18:D18"/>
  </mergeCells>
  <phoneticPr fontId="3"/>
  <pageMargins left="0.3888888888888889" right="0.3888888888888889" top="0.3888888888888889" bottom="0.3888888888888889" header="0.19444444444444445" footer="0.19444444444444445"/>
  <pageSetup paperSize="9" scale="89" orientation="landscape" r:id="rId1"/>
  <headerFooter>
    <oddHeader>&amp;R&amp;9&amp;D</oddHead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B29B-6AEF-4813-9AA5-CF24756618C8}">
  <sheetPr>
    <pageSetUpPr fitToPage="1"/>
  </sheetPr>
  <dimension ref="A1:F11"/>
  <sheetViews>
    <sheetView zoomScale="85" zoomScaleNormal="85" workbookViewId="0">
      <selection activeCell="I10" sqref="I10"/>
    </sheetView>
  </sheetViews>
  <sheetFormatPr defaultColWidth="8.875" defaultRowHeight="20.25" customHeight="1"/>
  <cols>
    <col min="1" max="1" width="23.375" style="3" customWidth="1"/>
    <col min="2" max="6" width="20.875" style="3" customWidth="1"/>
    <col min="7" max="16384" width="8.875" style="3"/>
  </cols>
  <sheetData>
    <row r="1" spans="1:6" ht="20.25" customHeight="1">
      <c r="A1" s="42" t="s">
        <v>112</v>
      </c>
      <c r="B1" s="62"/>
      <c r="C1" s="62"/>
      <c r="D1" s="62"/>
      <c r="E1" s="62"/>
      <c r="F1" s="62"/>
    </row>
    <row r="2" spans="1:6" ht="20.25" customHeight="1">
      <c r="A2" s="18" t="s">
        <v>153</v>
      </c>
      <c r="B2" s="18"/>
      <c r="C2" s="18"/>
      <c r="D2" s="18"/>
      <c r="E2" s="18"/>
      <c r="F2" s="19" t="s">
        <v>249</v>
      </c>
    </row>
    <row r="3" spans="1:6" ht="20.25" customHeight="1">
      <c r="A3" s="18" t="s">
        <v>154</v>
      </c>
      <c r="B3" s="18"/>
      <c r="C3" s="18"/>
      <c r="D3" s="18"/>
      <c r="E3" s="18"/>
      <c r="F3" s="19" t="s">
        <v>186</v>
      </c>
    </row>
    <row r="4" spans="1:6" ht="20.25" customHeight="1">
      <c r="A4" s="63" t="s">
        <v>90</v>
      </c>
      <c r="B4" s="65" t="s">
        <v>99</v>
      </c>
      <c r="C4" s="65" t="s">
        <v>113</v>
      </c>
      <c r="D4" s="65"/>
      <c r="E4" s="65"/>
      <c r="F4" s="65"/>
    </row>
    <row r="5" spans="1:6" ht="20.25" customHeight="1">
      <c r="A5" s="63"/>
      <c r="B5" s="65"/>
      <c r="C5" s="65" t="s">
        <v>109</v>
      </c>
      <c r="D5" s="65" t="s">
        <v>114</v>
      </c>
      <c r="E5" s="65" t="s">
        <v>108</v>
      </c>
      <c r="F5" s="65" t="s">
        <v>30</v>
      </c>
    </row>
    <row r="6" spans="1:6" ht="20.25" customHeight="1" thickBot="1">
      <c r="A6" s="64"/>
      <c r="B6" s="66"/>
      <c r="C6" s="66"/>
      <c r="D6" s="66"/>
      <c r="E6" s="66"/>
      <c r="F6" s="66"/>
    </row>
    <row r="7" spans="1:6" ht="20.25" customHeight="1" thickTop="1">
      <c r="A7" s="20" t="s">
        <v>115</v>
      </c>
      <c r="B7" s="36">
        <v>4108593159</v>
      </c>
      <c r="C7" s="36">
        <v>1345142499</v>
      </c>
      <c r="D7" s="36">
        <v>551963000</v>
      </c>
      <c r="E7" s="36">
        <v>1245198262</v>
      </c>
      <c r="F7" s="36">
        <v>966289398</v>
      </c>
    </row>
    <row r="8" spans="1:6" ht="20.25" customHeight="1">
      <c r="A8" s="20" t="s">
        <v>116</v>
      </c>
      <c r="B8" s="36">
        <v>1039224165</v>
      </c>
      <c r="C8" s="36">
        <v>123021000</v>
      </c>
      <c r="D8" s="36">
        <v>43800000</v>
      </c>
      <c r="E8" s="36">
        <v>872403165</v>
      </c>
      <c r="F8" s="36">
        <v>0</v>
      </c>
    </row>
    <row r="9" spans="1:6" ht="20.25" customHeight="1">
      <c r="A9" s="20" t="s">
        <v>117</v>
      </c>
      <c r="B9" s="36">
        <v>350492405</v>
      </c>
      <c r="C9" s="36">
        <v>0</v>
      </c>
      <c r="D9" s="36">
        <v>0</v>
      </c>
      <c r="E9" s="36">
        <v>326167935</v>
      </c>
      <c r="F9" s="36">
        <v>24324470</v>
      </c>
    </row>
    <row r="10" spans="1:6" ht="20.25" customHeight="1">
      <c r="A10" s="20" t="s">
        <v>30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</row>
    <row r="11" spans="1:6" ht="20.25" customHeight="1">
      <c r="A11" s="21" t="s">
        <v>10</v>
      </c>
      <c r="B11" s="36">
        <v>5498309729</v>
      </c>
      <c r="C11" s="36">
        <v>1468163499</v>
      </c>
      <c r="D11" s="36">
        <v>595763000</v>
      </c>
      <c r="E11" s="36">
        <v>2443769362</v>
      </c>
      <c r="F11" s="36">
        <v>990613868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3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B0D7E-4B9E-4A65-83BD-2D37AADF3C0E}">
  <dimension ref="A1:B11"/>
  <sheetViews>
    <sheetView workbookViewId="0">
      <selection activeCell="G8" sqref="G8"/>
    </sheetView>
  </sheetViews>
  <sheetFormatPr defaultColWidth="8.875" defaultRowHeight="11.25"/>
  <cols>
    <col min="1" max="2" width="31.25" style="2" customWidth="1"/>
    <col min="3" max="16384" width="8.875" style="2"/>
  </cols>
  <sheetData>
    <row r="1" spans="1:2" ht="21">
      <c r="A1" s="1" t="s">
        <v>118</v>
      </c>
    </row>
    <row r="2" spans="1:2" ht="13.5">
      <c r="A2" s="3" t="s">
        <v>153</v>
      </c>
    </row>
    <row r="3" spans="1:2" ht="13.5">
      <c r="A3" s="3" t="s">
        <v>249</v>
      </c>
    </row>
    <row r="4" spans="1:2" ht="13.5">
      <c r="A4" s="3" t="s">
        <v>152</v>
      </c>
      <c r="B4" s="5" t="s">
        <v>186</v>
      </c>
    </row>
    <row r="5" spans="1:2" ht="22.5" customHeight="1">
      <c r="A5" s="6" t="s">
        <v>26</v>
      </c>
      <c r="B5" s="6" t="s">
        <v>94</v>
      </c>
    </row>
    <row r="6" spans="1:2" ht="23.1" customHeight="1">
      <c r="A6" s="8" t="s">
        <v>121</v>
      </c>
      <c r="B6" s="22">
        <v>0</v>
      </c>
    </row>
    <row r="7" spans="1:2" ht="23.1" customHeight="1">
      <c r="A7" s="8" t="s">
        <v>122</v>
      </c>
      <c r="B7" s="22">
        <v>157737805</v>
      </c>
    </row>
    <row r="8" spans="1:2" ht="23.1" customHeight="1">
      <c r="A8" s="8" t="s">
        <v>123</v>
      </c>
      <c r="B8" s="22">
        <v>0</v>
      </c>
    </row>
    <row r="9" spans="1:2" ht="23.1" customHeight="1">
      <c r="A9" s="8"/>
      <c r="B9" s="22"/>
    </row>
    <row r="10" spans="1:2" ht="23.1" customHeight="1">
      <c r="A10" s="8"/>
      <c r="B10" s="22"/>
    </row>
    <row r="11" spans="1:2" ht="18" customHeight="1">
      <c r="A11" s="10" t="s">
        <v>10</v>
      </c>
      <c r="B11" s="22">
        <f>SUM(B6:B10)</f>
        <v>157737805</v>
      </c>
    </row>
  </sheetData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C199-9BDA-4C3C-98EF-FED888C69091}">
  <sheetPr>
    <pageSetUpPr fitToPage="1"/>
  </sheetPr>
  <dimension ref="A1:K31"/>
  <sheetViews>
    <sheetView workbookViewId="0">
      <selection activeCell="B22" sqref="B22"/>
    </sheetView>
  </sheetViews>
  <sheetFormatPr defaultColWidth="8.875" defaultRowHeight="11.25"/>
  <cols>
    <col min="1" max="1" width="49.625" style="2" bestFit="1" customWidth="1"/>
    <col min="2" max="11" width="15.375" style="2" customWidth="1"/>
    <col min="12" max="16384" width="8.875" style="2"/>
  </cols>
  <sheetData>
    <row r="1" spans="1:10" ht="21">
      <c r="A1" s="1" t="s">
        <v>0</v>
      </c>
    </row>
    <row r="2" spans="1:10" ht="13.5">
      <c r="A2" s="3" t="s">
        <v>153</v>
      </c>
    </row>
    <row r="3" spans="1:10" ht="13.5">
      <c r="A3" s="3" t="s">
        <v>249</v>
      </c>
    </row>
    <row r="4" spans="1:10" ht="13.5">
      <c r="A4" s="3" t="s">
        <v>152</v>
      </c>
    </row>
    <row r="5" spans="1:10" ht="13.5">
      <c r="A5" s="4" t="s">
        <v>1</v>
      </c>
      <c r="H5" s="5" t="s">
        <v>186</v>
      </c>
    </row>
    <row r="6" spans="1:10" ht="37.5" customHeight="1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</row>
    <row r="7" spans="1:10" ht="18" customHeight="1">
      <c r="A7" s="8"/>
      <c r="B7" s="9"/>
      <c r="C7" s="9"/>
      <c r="D7" s="9"/>
      <c r="E7" s="9"/>
      <c r="F7" s="9"/>
      <c r="G7" s="9"/>
      <c r="H7" s="9"/>
    </row>
    <row r="8" spans="1:10" ht="18" customHeight="1">
      <c r="A8" s="8"/>
      <c r="B8" s="9"/>
      <c r="C8" s="9"/>
      <c r="D8" s="9"/>
      <c r="E8" s="9"/>
      <c r="F8" s="9"/>
      <c r="G8" s="9"/>
      <c r="H8" s="9"/>
    </row>
    <row r="9" spans="1:10" ht="18" customHeight="1">
      <c r="A9" s="8"/>
      <c r="B9" s="9"/>
      <c r="C9" s="9"/>
      <c r="D9" s="9"/>
      <c r="E9" s="9"/>
      <c r="F9" s="9"/>
      <c r="G9" s="9"/>
      <c r="H9" s="9"/>
    </row>
    <row r="10" spans="1:10" ht="18" customHeight="1">
      <c r="A10" s="10" t="s">
        <v>10</v>
      </c>
      <c r="B10" s="9"/>
      <c r="C10" s="9"/>
      <c r="D10" s="9"/>
      <c r="E10" s="9"/>
      <c r="F10" s="9"/>
      <c r="G10" s="9"/>
      <c r="H10" s="9"/>
    </row>
    <row r="12" spans="1:10" ht="13.5">
      <c r="A12" s="4" t="s">
        <v>11</v>
      </c>
      <c r="J12" s="5" t="s">
        <v>186</v>
      </c>
    </row>
    <row r="13" spans="1:10" ht="37.5" customHeight="1">
      <c r="A13" s="6" t="s">
        <v>12</v>
      </c>
      <c r="B13" s="7" t="s">
        <v>13</v>
      </c>
      <c r="C13" s="7" t="s">
        <v>14</v>
      </c>
      <c r="D13" s="7" t="s">
        <v>15</v>
      </c>
      <c r="E13" s="7" t="s">
        <v>16</v>
      </c>
      <c r="F13" s="7" t="s">
        <v>17</v>
      </c>
      <c r="G13" s="7" t="s">
        <v>18</v>
      </c>
      <c r="H13" s="7" t="s">
        <v>19</v>
      </c>
      <c r="I13" s="7" t="s">
        <v>20</v>
      </c>
      <c r="J13" s="7" t="s">
        <v>9</v>
      </c>
    </row>
    <row r="14" spans="1:10" ht="18" customHeight="1">
      <c r="A14" s="8" t="s">
        <v>155</v>
      </c>
      <c r="B14" s="22">
        <v>9000000</v>
      </c>
      <c r="C14" s="22">
        <v>102615045</v>
      </c>
      <c r="D14" s="22">
        <v>17617235</v>
      </c>
      <c r="E14" s="22">
        <v>84997810</v>
      </c>
      <c r="F14" s="22">
        <v>10000000</v>
      </c>
      <c r="G14" s="32">
        <v>0.9</v>
      </c>
      <c r="H14" s="22">
        <v>76498029</v>
      </c>
      <c r="I14" s="22">
        <v>0</v>
      </c>
      <c r="J14" s="22">
        <v>9000000</v>
      </c>
    </row>
    <row r="15" spans="1:10" ht="18" customHeight="1">
      <c r="A15" s="8"/>
      <c r="B15" s="22"/>
      <c r="C15" s="22"/>
      <c r="D15" s="22"/>
      <c r="E15" s="22"/>
      <c r="F15" s="22"/>
      <c r="G15" s="9"/>
      <c r="H15" s="22"/>
      <c r="I15" s="22"/>
      <c r="J15" s="22"/>
    </row>
    <row r="16" spans="1:10" ht="18" customHeight="1">
      <c r="A16" s="8"/>
      <c r="B16" s="22"/>
      <c r="C16" s="22"/>
      <c r="D16" s="22"/>
      <c r="E16" s="22"/>
      <c r="F16" s="22"/>
      <c r="G16" s="9"/>
      <c r="H16" s="22"/>
      <c r="I16" s="22"/>
      <c r="J16" s="22"/>
    </row>
    <row r="17" spans="1:11" ht="18" customHeight="1">
      <c r="A17" s="10" t="s">
        <v>10</v>
      </c>
      <c r="B17" s="22">
        <f>SUM(B14:B16)</f>
        <v>9000000</v>
      </c>
      <c r="C17" s="22">
        <f t="shared" ref="C17:J17" si="0">SUM(C14:C16)</f>
        <v>102615045</v>
      </c>
      <c r="D17" s="22">
        <f t="shared" si="0"/>
        <v>17617235</v>
      </c>
      <c r="E17" s="22">
        <f t="shared" si="0"/>
        <v>84997810</v>
      </c>
      <c r="F17" s="22">
        <f t="shared" si="0"/>
        <v>10000000</v>
      </c>
      <c r="G17" s="9"/>
      <c r="H17" s="22">
        <f t="shared" si="0"/>
        <v>76498029</v>
      </c>
      <c r="I17" s="22">
        <f t="shared" si="0"/>
        <v>0</v>
      </c>
      <c r="J17" s="22">
        <f t="shared" si="0"/>
        <v>9000000</v>
      </c>
    </row>
    <row r="19" spans="1:11" ht="13.5">
      <c r="A19" s="4" t="s">
        <v>21</v>
      </c>
      <c r="K19" s="5" t="s">
        <v>186</v>
      </c>
    </row>
    <row r="20" spans="1:11" ht="37.5" customHeight="1">
      <c r="A20" s="6" t="s">
        <v>12</v>
      </c>
      <c r="B20" s="7" t="s">
        <v>22</v>
      </c>
      <c r="C20" s="7" t="s">
        <v>14</v>
      </c>
      <c r="D20" s="7" t="s">
        <v>15</v>
      </c>
      <c r="E20" s="7" t="s">
        <v>16</v>
      </c>
      <c r="F20" s="7" t="s">
        <v>17</v>
      </c>
      <c r="G20" s="7" t="s">
        <v>18</v>
      </c>
      <c r="H20" s="7" t="s">
        <v>19</v>
      </c>
      <c r="I20" s="7" t="s">
        <v>23</v>
      </c>
      <c r="J20" s="7" t="s">
        <v>24</v>
      </c>
      <c r="K20" s="7" t="s">
        <v>9</v>
      </c>
    </row>
    <row r="21" spans="1:11" ht="18" customHeight="1">
      <c r="A21" s="8" t="s">
        <v>156</v>
      </c>
      <c r="B21" s="22">
        <v>449000</v>
      </c>
      <c r="C21" s="22">
        <v>2366924000</v>
      </c>
      <c r="D21" s="22">
        <v>1234115000</v>
      </c>
      <c r="E21" s="22">
        <v>1132809000</v>
      </c>
      <c r="F21" s="22">
        <v>480000000</v>
      </c>
      <c r="G21" s="32">
        <v>9.3541666666666664E-4</v>
      </c>
      <c r="H21" s="22">
        <v>1059648.41875</v>
      </c>
      <c r="I21" s="22">
        <v>0</v>
      </c>
      <c r="J21" s="22">
        <v>449000</v>
      </c>
      <c r="K21" s="22">
        <v>449000</v>
      </c>
    </row>
    <row r="22" spans="1:11" ht="18" customHeight="1">
      <c r="A22" s="8" t="s">
        <v>157</v>
      </c>
      <c r="B22" s="22">
        <v>400000</v>
      </c>
      <c r="C22" s="22">
        <v>2397407000</v>
      </c>
      <c r="D22" s="22">
        <v>1112630000</v>
      </c>
      <c r="E22" s="22">
        <v>1284777000</v>
      </c>
      <c r="F22" s="22">
        <v>90000000</v>
      </c>
      <c r="G22" s="32">
        <v>4.4444444444444444E-3</v>
      </c>
      <c r="H22" s="22">
        <v>5710120</v>
      </c>
      <c r="I22" s="22">
        <v>0</v>
      </c>
      <c r="J22" s="22">
        <v>400000</v>
      </c>
      <c r="K22" s="22">
        <v>400000</v>
      </c>
    </row>
    <row r="23" spans="1:11" ht="18" customHeight="1">
      <c r="A23" s="8" t="s">
        <v>158</v>
      </c>
      <c r="B23" s="22">
        <v>1760000</v>
      </c>
      <c r="C23" s="22">
        <v>83455138180</v>
      </c>
      <c r="D23" s="22">
        <v>80772955049</v>
      </c>
      <c r="E23" s="22">
        <v>2682183131</v>
      </c>
      <c r="F23" s="22">
        <v>2119020000</v>
      </c>
      <c r="G23" s="32">
        <v>8.3057262319374055E-4</v>
      </c>
      <c r="H23" s="22">
        <v>2227747.8790006703</v>
      </c>
      <c r="I23" s="22">
        <v>0</v>
      </c>
      <c r="J23" s="22">
        <v>1760000</v>
      </c>
      <c r="K23" s="22">
        <v>1760000</v>
      </c>
    </row>
    <row r="24" spans="1:11" ht="18" customHeight="1">
      <c r="A24" s="8" t="s">
        <v>159</v>
      </c>
      <c r="B24" s="22">
        <v>200000</v>
      </c>
      <c r="C24" s="22">
        <v>3251806340</v>
      </c>
      <c r="D24" s="22">
        <v>267935339</v>
      </c>
      <c r="E24" s="22">
        <v>2983871001</v>
      </c>
      <c r="F24" s="22">
        <v>1177000000</v>
      </c>
      <c r="G24" s="32">
        <v>1.6992353440951571E-4</v>
      </c>
      <c r="H24" s="22">
        <v>507029.90671197959</v>
      </c>
      <c r="I24" s="22">
        <v>0</v>
      </c>
      <c r="J24" s="22">
        <v>200000</v>
      </c>
      <c r="K24" s="22">
        <v>200000</v>
      </c>
    </row>
    <row r="25" spans="1:11" ht="18" customHeight="1">
      <c r="A25" s="8" t="s">
        <v>160</v>
      </c>
      <c r="B25" s="22">
        <v>200000</v>
      </c>
      <c r="C25" s="22">
        <v>105939499</v>
      </c>
      <c r="D25" s="22">
        <v>45216239</v>
      </c>
      <c r="E25" s="22">
        <v>60723260</v>
      </c>
      <c r="F25" s="22">
        <v>47900000</v>
      </c>
      <c r="G25" s="32">
        <v>4.1753653444676405E-3</v>
      </c>
      <c r="H25" s="22">
        <v>253541.79540709811</v>
      </c>
      <c r="I25" s="22">
        <v>0</v>
      </c>
      <c r="J25" s="22">
        <v>200000</v>
      </c>
      <c r="K25" s="22">
        <v>200000</v>
      </c>
    </row>
    <row r="26" spans="1:11" ht="18" customHeight="1">
      <c r="A26" s="8" t="s">
        <v>161</v>
      </c>
      <c r="B26" s="22">
        <v>70000</v>
      </c>
      <c r="C26" s="22">
        <v>131467172</v>
      </c>
      <c r="D26" s="22">
        <v>48293497</v>
      </c>
      <c r="E26" s="22">
        <v>83173675</v>
      </c>
      <c r="F26" s="22">
        <v>72400000</v>
      </c>
      <c r="G26" s="32">
        <v>9.6685082872928181E-4</v>
      </c>
      <c r="H26" s="22">
        <v>80416.536602209948</v>
      </c>
      <c r="I26" s="22">
        <v>0</v>
      </c>
      <c r="J26" s="22">
        <v>70000</v>
      </c>
      <c r="K26" s="22">
        <v>70000</v>
      </c>
    </row>
    <row r="27" spans="1:11" ht="18" customHeight="1">
      <c r="A27" s="8" t="s">
        <v>162</v>
      </c>
      <c r="B27" s="22">
        <v>220000</v>
      </c>
      <c r="C27" s="22">
        <v>131467172</v>
      </c>
      <c r="D27" s="22">
        <v>48293497</v>
      </c>
      <c r="E27" s="22">
        <v>83173675</v>
      </c>
      <c r="F27" s="22">
        <v>72400000</v>
      </c>
      <c r="G27" s="32">
        <v>3.0386740331491712E-3</v>
      </c>
      <c r="H27" s="22">
        <v>252737.68646408839</v>
      </c>
      <c r="I27" s="22">
        <v>0</v>
      </c>
      <c r="J27" s="22">
        <v>220000</v>
      </c>
      <c r="K27" s="22">
        <v>220000</v>
      </c>
    </row>
    <row r="28" spans="1:11" ht="18" customHeight="1">
      <c r="A28" s="8" t="s">
        <v>163</v>
      </c>
      <c r="B28" s="22">
        <v>1249000</v>
      </c>
      <c r="C28" s="22">
        <v>481181168448</v>
      </c>
      <c r="D28" s="22">
        <v>449524257891</v>
      </c>
      <c r="E28" s="22">
        <v>31656910557</v>
      </c>
      <c r="F28" s="22">
        <v>3987241672</v>
      </c>
      <c r="G28" s="32">
        <v>3.1324913379867985E-4</v>
      </c>
      <c r="H28" s="22">
        <v>9916499.8107225336</v>
      </c>
      <c r="I28" s="22">
        <v>0</v>
      </c>
      <c r="J28" s="22">
        <v>1249000</v>
      </c>
      <c r="K28" s="22">
        <v>1249000</v>
      </c>
    </row>
    <row r="29" spans="1:11" ht="18" customHeight="1">
      <c r="A29" s="8" t="s">
        <v>164</v>
      </c>
      <c r="B29" s="22">
        <v>30000</v>
      </c>
      <c r="C29" s="22">
        <v>2358498996</v>
      </c>
      <c r="D29" s="22">
        <v>580165835</v>
      </c>
      <c r="E29" s="22">
        <v>1778333161</v>
      </c>
      <c r="F29" s="22">
        <v>400000000</v>
      </c>
      <c r="G29" s="32">
        <v>7.4999999999999993E-5</v>
      </c>
      <c r="H29" s="22">
        <v>133374.98707499998</v>
      </c>
      <c r="I29" s="22">
        <v>0</v>
      </c>
      <c r="J29" s="22">
        <v>30000</v>
      </c>
      <c r="K29" s="22">
        <v>30000</v>
      </c>
    </row>
    <row r="30" spans="1:11" ht="18" customHeight="1">
      <c r="A30" s="8" t="s">
        <v>165</v>
      </c>
      <c r="B30" s="22">
        <v>400000</v>
      </c>
      <c r="C30" s="22">
        <v>24556329000000</v>
      </c>
      <c r="D30" s="22">
        <v>24162382000000</v>
      </c>
      <c r="E30" s="22">
        <v>393947000000</v>
      </c>
      <c r="F30" s="22">
        <v>16602000000</v>
      </c>
      <c r="G30" s="32">
        <v>2.4093482712926154E-5</v>
      </c>
      <c r="H30" s="22">
        <v>9491555.2343091201</v>
      </c>
      <c r="I30" s="22">
        <v>0</v>
      </c>
      <c r="J30" s="22">
        <v>400000</v>
      </c>
      <c r="K30" s="22">
        <v>400000</v>
      </c>
    </row>
    <row r="31" spans="1:11" ht="18" customHeight="1">
      <c r="A31" s="10" t="s">
        <v>10</v>
      </c>
      <c r="B31" s="22">
        <f>SUM(B21:B30)</f>
        <v>4978000</v>
      </c>
      <c r="C31" s="22">
        <f t="shared" ref="C31:K31" si="1">SUM(C21:C30)</f>
        <v>25131708816807</v>
      </c>
      <c r="D31" s="22">
        <f t="shared" si="1"/>
        <v>24696015862347</v>
      </c>
      <c r="E31" s="22">
        <f t="shared" si="1"/>
        <v>435692954460</v>
      </c>
      <c r="F31" s="22">
        <f t="shared" si="1"/>
        <v>25047961672</v>
      </c>
      <c r="G31" s="9">
        <f t="shared" si="1"/>
        <v>1.4973590091572068E-2</v>
      </c>
      <c r="H31" s="22">
        <f t="shared" si="1"/>
        <v>29632672.255042702</v>
      </c>
      <c r="I31" s="22">
        <f t="shared" si="1"/>
        <v>0</v>
      </c>
      <c r="J31" s="22">
        <f t="shared" si="1"/>
        <v>4978000</v>
      </c>
      <c r="K31" s="22">
        <f t="shared" si="1"/>
        <v>4978000</v>
      </c>
    </row>
  </sheetData>
  <phoneticPr fontId="3"/>
  <pageMargins left="0.3888888888888889" right="0.3888888888888889" top="0.3888888888888889" bottom="0.3888888888888889" header="0.19444444444444445" footer="0.19444444444444445"/>
  <pageSetup paperSize="9" scale="73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72B56-EB61-48F7-A183-CE933A3014CA}">
  <sheetPr>
    <pageSetUpPr fitToPage="1"/>
  </sheetPr>
  <dimension ref="A1:G21"/>
  <sheetViews>
    <sheetView workbookViewId="0">
      <selection activeCell="B30" sqref="B30"/>
    </sheetView>
  </sheetViews>
  <sheetFormatPr defaultColWidth="8.875" defaultRowHeight="11.25"/>
  <cols>
    <col min="1" max="1" width="28.875" style="2" bestFit="1" customWidth="1"/>
    <col min="2" max="7" width="18.625" style="2" customWidth="1"/>
    <col min="8" max="16384" width="8.875" style="2"/>
  </cols>
  <sheetData>
    <row r="1" spans="1:7" ht="21">
      <c r="A1" s="1" t="s">
        <v>25</v>
      </c>
    </row>
    <row r="2" spans="1:7" ht="13.5">
      <c r="A2" s="3" t="s">
        <v>153</v>
      </c>
    </row>
    <row r="3" spans="1:7" ht="13.5">
      <c r="A3" s="3" t="s">
        <v>249</v>
      </c>
    </row>
    <row r="4" spans="1:7" ht="13.5">
      <c r="A4" s="3" t="s">
        <v>152</v>
      </c>
      <c r="G4" s="5" t="s">
        <v>186</v>
      </c>
    </row>
    <row r="5" spans="1:7" ht="22.5" customHeight="1">
      <c r="A5" s="6" t="s">
        <v>26</v>
      </c>
      <c r="B5" s="6" t="s">
        <v>27</v>
      </c>
      <c r="C5" s="6" t="s">
        <v>28</v>
      </c>
      <c r="D5" s="6" t="s">
        <v>29</v>
      </c>
      <c r="E5" s="6" t="s">
        <v>30</v>
      </c>
      <c r="F5" s="7" t="s">
        <v>31</v>
      </c>
      <c r="G5" s="7" t="s">
        <v>9</v>
      </c>
    </row>
    <row r="6" spans="1:7" ht="18" customHeight="1">
      <c r="A6" s="8" t="s">
        <v>166</v>
      </c>
      <c r="B6" s="33">
        <v>1648860623</v>
      </c>
      <c r="C6" s="33">
        <v>0</v>
      </c>
      <c r="D6" s="33">
        <v>0</v>
      </c>
      <c r="E6" s="33">
        <v>0</v>
      </c>
      <c r="F6" s="33">
        <v>1785860623</v>
      </c>
      <c r="G6" s="33">
        <v>1648860623</v>
      </c>
    </row>
    <row r="7" spans="1:7" ht="18" customHeight="1">
      <c r="A7" s="8" t="s">
        <v>167</v>
      </c>
      <c r="B7" s="33">
        <v>126772155</v>
      </c>
      <c r="C7" s="33">
        <v>0</v>
      </c>
      <c r="D7" s="33">
        <v>0</v>
      </c>
      <c r="E7" s="33">
        <v>0</v>
      </c>
      <c r="F7" s="33">
        <v>126772155</v>
      </c>
      <c r="G7" s="33">
        <v>126772155</v>
      </c>
    </row>
    <row r="8" spans="1:7" ht="18" customHeight="1">
      <c r="A8" s="8" t="s">
        <v>168</v>
      </c>
      <c r="B8" s="33">
        <v>152505439</v>
      </c>
      <c r="C8" s="33">
        <v>0</v>
      </c>
      <c r="D8" s="33">
        <v>0</v>
      </c>
      <c r="E8" s="33">
        <v>0</v>
      </c>
      <c r="F8" s="33">
        <v>152505439</v>
      </c>
      <c r="G8" s="33">
        <v>152505439</v>
      </c>
    </row>
    <row r="9" spans="1:7" ht="18" customHeight="1">
      <c r="A9" s="8" t="s">
        <v>169</v>
      </c>
      <c r="B9" s="33">
        <v>2910044</v>
      </c>
      <c r="C9" s="33">
        <v>0</v>
      </c>
      <c r="D9" s="33">
        <v>0</v>
      </c>
      <c r="E9" s="33">
        <v>0</v>
      </c>
      <c r="F9" s="33">
        <v>2910044</v>
      </c>
      <c r="G9" s="33">
        <v>2910044</v>
      </c>
    </row>
    <row r="10" spans="1:7" ht="18" customHeight="1">
      <c r="A10" s="8" t="s">
        <v>170</v>
      </c>
      <c r="B10" s="33">
        <v>430900</v>
      </c>
      <c r="C10" s="33">
        <v>0</v>
      </c>
      <c r="D10" s="33">
        <v>0</v>
      </c>
      <c r="E10" s="33">
        <v>0</v>
      </c>
      <c r="F10" s="33">
        <v>430900</v>
      </c>
      <c r="G10" s="33">
        <v>430900</v>
      </c>
    </row>
    <row r="11" spans="1:7" ht="18" customHeight="1">
      <c r="A11" s="8" t="s">
        <v>171</v>
      </c>
      <c r="B11" s="33">
        <v>10000000</v>
      </c>
      <c r="C11" s="33">
        <v>0</v>
      </c>
      <c r="D11" s="33">
        <v>0</v>
      </c>
      <c r="E11" s="33">
        <v>0</v>
      </c>
      <c r="F11" s="33">
        <v>10000000</v>
      </c>
      <c r="G11" s="33">
        <v>10000000</v>
      </c>
    </row>
    <row r="12" spans="1:7" ht="18" customHeight="1">
      <c r="A12" s="8" t="s">
        <v>226</v>
      </c>
      <c r="B12" s="33">
        <v>38440412</v>
      </c>
      <c r="C12" s="33">
        <v>0</v>
      </c>
      <c r="D12" s="33">
        <v>0</v>
      </c>
      <c r="E12" s="33">
        <v>0</v>
      </c>
      <c r="F12" s="33">
        <v>38440412</v>
      </c>
      <c r="G12" s="33">
        <v>38440412</v>
      </c>
    </row>
    <row r="13" spans="1:7" ht="18" customHeight="1">
      <c r="A13" s="8" t="s">
        <v>251</v>
      </c>
      <c r="B13" s="33">
        <v>110000</v>
      </c>
      <c r="C13" s="33">
        <v>0</v>
      </c>
      <c r="D13" s="33">
        <v>0</v>
      </c>
      <c r="E13" s="33">
        <v>0</v>
      </c>
      <c r="F13" s="33">
        <v>110000</v>
      </c>
      <c r="G13" s="33">
        <v>110000</v>
      </c>
    </row>
    <row r="14" spans="1:7" ht="18" customHeight="1">
      <c r="A14" s="8" t="s">
        <v>227</v>
      </c>
      <c r="B14" s="33">
        <v>48571451</v>
      </c>
      <c r="C14" s="33">
        <v>0</v>
      </c>
      <c r="D14" s="33">
        <v>0</v>
      </c>
      <c r="E14" s="33">
        <v>0</v>
      </c>
      <c r="F14" s="33">
        <v>48571451</v>
      </c>
      <c r="G14" s="33">
        <v>48571451</v>
      </c>
    </row>
    <row r="15" spans="1:7" ht="18" customHeight="1">
      <c r="A15" s="8" t="s">
        <v>228</v>
      </c>
      <c r="B15" s="33">
        <v>7588345</v>
      </c>
      <c r="C15" s="33">
        <v>0</v>
      </c>
      <c r="D15" s="33">
        <v>0</v>
      </c>
      <c r="E15" s="33">
        <v>0</v>
      </c>
      <c r="F15" s="33">
        <v>7588345</v>
      </c>
      <c r="G15" s="33">
        <v>7588345</v>
      </c>
    </row>
    <row r="16" spans="1:7" ht="18" customHeight="1">
      <c r="A16" s="8" t="s">
        <v>229</v>
      </c>
      <c r="B16" s="33">
        <v>100000000</v>
      </c>
      <c r="C16" s="33">
        <v>0</v>
      </c>
      <c r="D16" s="33">
        <v>0</v>
      </c>
      <c r="E16" s="33">
        <v>0</v>
      </c>
      <c r="F16" s="33">
        <v>100000000</v>
      </c>
      <c r="G16" s="33">
        <v>100000000</v>
      </c>
    </row>
    <row r="17" spans="1:7" ht="18" customHeight="1">
      <c r="A17" s="8" t="s">
        <v>172</v>
      </c>
      <c r="B17" s="33">
        <v>43155600</v>
      </c>
      <c r="C17" s="33">
        <v>0</v>
      </c>
      <c r="D17" s="33">
        <v>0</v>
      </c>
      <c r="E17" s="33">
        <v>0</v>
      </c>
      <c r="F17" s="33">
        <v>43155600</v>
      </c>
      <c r="G17" s="33">
        <v>43155600</v>
      </c>
    </row>
    <row r="18" spans="1:7" ht="18" customHeight="1">
      <c r="A18" s="8" t="s">
        <v>173</v>
      </c>
      <c r="B18" s="33">
        <v>1000000</v>
      </c>
      <c r="C18" s="33">
        <v>0</v>
      </c>
      <c r="D18" s="33">
        <v>0</v>
      </c>
      <c r="E18" s="33">
        <v>0</v>
      </c>
      <c r="F18" s="33">
        <v>1000000</v>
      </c>
      <c r="G18" s="33">
        <v>1000000</v>
      </c>
    </row>
    <row r="19" spans="1:7" ht="18" customHeight="1">
      <c r="A19" s="8" t="s">
        <v>174</v>
      </c>
      <c r="B19" s="33">
        <v>1006170</v>
      </c>
      <c r="C19" s="33">
        <v>0</v>
      </c>
      <c r="D19" s="33">
        <v>0</v>
      </c>
      <c r="E19" s="33">
        <v>0</v>
      </c>
      <c r="F19" s="33">
        <v>1006170</v>
      </c>
      <c r="G19" s="33">
        <v>1006170</v>
      </c>
    </row>
    <row r="20" spans="1:7" ht="18" customHeight="1">
      <c r="A20" s="8" t="s">
        <v>175</v>
      </c>
      <c r="B20" s="33">
        <v>35282902</v>
      </c>
      <c r="C20" s="33">
        <v>0</v>
      </c>
      <c r="D20" s="33">
        <v>0</v>
      </c>
      <c r="E20" s="33">
        <v>0</v>
      </c>
      <c r="F20" s="33">
        <v>35282902</v>
      </c>
      <c r="G20" s="33">
        <v>35282902</v>
      </c>
    </row>
    <row r="21" spans="1:7" ht="18" customHeight="1">
      <c r="A21" s="10" t="s">
        <v>10</v>
      </c>
      <c r="B21" s="33">
        <f>SUM(B6:B20)</f>
        <v>2216634041</v>
      </c>
      <c r="C21" s="33">
        <f t="shared" ref="C21:G21" si="0">SUM(C6:C20)</f>
        <v>0</v>
      </c>
      <c r="D21" s="33">
        <f t="shared" si="0"/>
        <v>0</v>
      </c>
      <c r="E21" s="33">
        <f t="shared" si="0"/>
        <v>0</v>
      </c>
      <c r="F21" s="33">
        <f t="shared" si="0"/>
        <v>2353634041</v>
      </c>
      <c r="G21" s="33">
        <f t="shared" si="0"/>
        <v>2216634041</v>
      </c>
    </row>
  </sheetData>
  <phoneticPr fontId="3"/>
  <pageMargins left="0.3888888888888889" right="0.3888888888888889" top="0.3888888888888889" bottom="0.3888888888888889" header="0.19444444444444445" footer="0.19444444444444445"/>
  <pageSetup paperSize="9" scale="91" fitToHeight="0" orientation="landscape" r:id="rId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3FC0A-00DE-4D96-910D-BA3461939DFA}">
  <dimension ref="A1:F8"/>
  <sheetViews>
    <sheetView workbookViewId="0">
      <selection activeCell="C22" sqref="C22"/>
    </sheetView>
  </sheetViews>
  <sheetFormatPr defaultColWidth="8.875" defaultRowHeight="11.25"/>
  <cols>
    <col min="1" max="1" width="28.5" style="2" customWidth="1"/>
    <col min="2" max="6" width="19.875" style="2" customWidth="1"/>
    <col min="7" max="16384" width="8.875" style="2"/>
  </cols>
  <sheetData>
    <row r="1" spans="1:6" ht="21">
      <c r="A1" s="1" t="s">
        <v>32</v>
      </c>
    </row>
    <row r="2" spans="1:6" ht="13.5">
      <c r="A2" s="3" t="s">
        <v>153</v>
      </c>
    </row>
    <row r="3" spans="1:6" ht="13.5">
      <c r="A3" s="3" t="s">
        <v>249</v>
      </c>
    </row>
    <row r="4" spans="1:6" ht="13.5">
      <c r="A4" s="3" t="s">
        <v>152</v>
      </c>
      <c r="F4" s="5" t="s">
        <v>186</v>
      </c>
    </row>
    <row r="5" spans="1:6" ht="22.5" customHeight="1">
      <c r="A5" s="43" t="s">
        <v>33</v>
      </c>
      <c r="B5" s="43" t="s">
        <v>34</v>
      </c>
      <c r="C5" s="43"/>
      <c r="D5" s="43" t="s">
        <v>35</v>
      </c>
      <c r="E5" s="43"/>
      <c r="F5" s="44" t="s">
        <v>36</v>
      </c>
    </row>
    <row r="6" spans="1:6" ht="22.5" customHeight="1">
      <c r="A6" s="43"/>
      <c r="B6" s="6" t="s">
        <v>37</v>
      </c>
      <c r="C6" s="7" t="s">
        <v>38</v>
      </c>
      <c r="D6" s="6" t="s">
        <v>37</v>
      </c>
      <c r="E6" s="7" t="s">
        <v>38</v>
      </c>
      <c r="F6" s="43"/>
    </row>
    <row r="7" spans="1:6" ht="18" customHeight="1">
      <c r="A7" s="8" t="s">
        <v>176</v>
      </c>
      <c r="B7" s="22">
        <v>0</v>
      </c>
      <c r="C7" s="22">
        <v>0</v>
      </c>
      <c r="D7" s="22">
        <v>0</v>
      </c>
      <c r="E7" s="22">
        <v>0</v>
      </c>
      <c r="F7" s="22">
        <v>2671105</v>
      </c>
    </row>
    <row r="8" spans="1:6" ht="18" customHeight="1">
      <c r="A8" s="10" t="s">
        <v>10</v>
      </c>
      <c r="B8" s="22">
        <f>SUM(B7:B7)</f>
        <v>0</v>
      </c>
      <c r="C8" s="22">
        <f>SUM(C7:C7)</f>
        <v>0</v>
      </c>
      <c r="D8" s="22">
        <f>SUM(D7:D7)</f>
        <v>0</v>
      </c>
      <c r="E8" s="22">
        <f>SUM(E7:E7)</f>
        <v>0</v>
      </c>
      <c r="F8" s="22">
        <f>SUM(F7:F7)</f>
        <v>2671105</v>
      </c>
    </row>
  </sheetData>
  <mergeCells count="4">
    <mergeCell ref="A5:A6"/>
    <mergeCell ref="B5:C5"/>
    <mergeCell ref="D5:E5"/>
    <mergeCell ref="F5:F6"/>
  </mergeCells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A271-EB92-467A-96DF-C281B710BEAD}">
  <dimension ref="A1:G23"/>
  <sheetViews>
    <sheetView zoomScaleNormal="100" workbookViewId="0">
      <selection activeCell="G10" sqref="G10:G21"/>
    </sheetView>
  </sheetViews>
  <sheetFormatPr defaultColWidth="8.875" defaultRowHeight="11.25"/>
  <cols>
    <col min="1" max="1" width="22.625" style="2" customWidth="1"/>
    <col min="2" max="3" width="18.625" style="2" customWidth="1"/>
    <col min="4" max="4" width="2.5" style="2" customWidth="1"/>
    <col min="5" max="5" width="22.625" style="2" customWidth="1"/>
    <col min="6" max="7" width="18.625" style="2" customWidth="1"/>
    <col min="8" max="16384" width="8.875" style="2"/>
  </cols>
  <sheetData>
    <row r="1" spans="1:7" ht="21">
      <c r="A1" s="1" t="s">
        <v>44</v>
      </c>
      <c r="E1" s="1" t="s">
        <v>39</v>
      </c>
    </row>
    <row r="2" spans="1:7" ht="13.5">
      <c r="A2" s="3" t="s">
        <v>153</v>
      </c>
      <c r="E2" s="3" t="s">
        <v>153</v>
      </c>
    </row>
    <row r="3" spans="1:7" ht="13.5">
      <c r="A3" s="3" t="s">
        <v>249</v>
      </c>
      <c r="E3" s="3" t="s">
        <v>249</v>
      </c>
    </row>
    <row r="4" spans="1:7" ht="13.5">
      <c r="A4" s="3" t="s">
        <v>152</v>
      </c>
      <c r="C4" s="5" t="s">
        <v>186</v>
      </c>
      <c r="G4" s="5" t="s">
        <v>186</v>
      </c>
    </row>
    <row r="5" spans="1:7" ht="22.5" customHeight="1">
      <c r="A5" s="6" t="s">
        <v>33</v>
      </c>
      <c r="B5" s="6" t="s">
        <v>37</v>
      </c>
      <c r="C5" s="6" t="s">
        <v>40</v>
      </c>
      <c r="E5" s="6" t="s">
        <v>33</v>
      </c>
      <c r="F5" s="6" t="s">
        <v>37</v>
      </c>
      <c r="G5" s="6" t="s">
        <v>40</v>
      </c>
    </row>
    <row r="6" spans="1:7" ht="18" customHeight="1">
      <c r="A6" s="8" t="s">
        <v>41</v>
      </c>
      <c r="B6" s="22">
        <v>0</v>
      </c>
      <c r="C6" s="22">
        <v>0</v>
      </c>
      <c r="E6" s="8" t="s">
        <v>41</v>
      </c>
      <c r="F6" s="22">
        <v>0</v>
      </c>
      <c r="G6" s="22">
        <v>0</v>
      </c>
    </row>
    <row r="7" spans="1:7" ht="18" customHeight="1">
      <c r="A7" s="8" t="s">
        <v>176</v>
      </c>
      <c r="B7" s="22">
        <v>2671105</v>
      </c>
      <c r="C7" s="22">
        <v>0</v>
      </c>
      <c r="E7" s="8" t="s">
        <v>176</v>
      </c>
      <c r="F7" s="22">
        <v>0</v>
      </c>
      <c r="G7" s="22">
        <v>0</v>
      </c>
    </row>
    <row r="8" spans="1:7" ht="18" customHeight="1" thickBot="1">
      <c r="A8" s="11" t="s">
        <v>42</v>
      </c>
      <c r="B8" s="34">
        <f>SUM(B6:B7)</f>
        <v>2671105</v>
      </c>
      <c r="C8" s="34">
        <f>SUM(C6:C7)</f>
        <v>0</v>
      </c>
      <c r="E8" s="11" t="s">
        <v>42</v>
      </c>
      <c r="F8" s="34">
        <f>SUM(F6:F7)</f>
        <v>0</v>
      </c>
      <c r="G8" s="34">
        <f>SUM(G6:G7)</f>
        <v>0</v>
      </c>
    </row>
    <row r="9" spans="1:7" ht="18" customHeight="1" thickTop="1">
      <c r="A9" s="8" t="s">
        <v>43</v>
      </c>
      <c r="B9" s="22"/>
      <c r="C9" s="22"/>
      <c r="E9" s="8" t="s">
        <v>43</v>
      </c>
      <c r="F9" s="22"/>
      <c r="G9" s="22"/>
    </row>
    <row r="10" spans="1:7" ht="18" customHeight="1">
      <c r="A10" s="8" t="s">
        <v>177</v>
      </c>
      <c r="B10" s="22">
        <v>3095019</v>
      </c>
      <c r="C10" s="22">
        <v>37127</v>
      </c>
      <c r="E10" s="8" t="s">
        <v>177</v>
      </c>
      <c r="F10" s="22">
        <v>878044</v>
      </c>
      <c r="G10" s="22">
        <v>10533</v>
      </c>
    </row>
    <row r="11" spans="1:7" ht="18" customHeight="1">
      <c r="A11" s="8" t="s">
        <v>252</v>
      </c>
      <c r="B11" s="22">
        <v>129700</v>
      </c>
      <c r="C11" s="22">
        <v>0</v>
      </c>
      <c r="E11" s="8" t="s">
        <v>252</v>
      </c>
      <c r="F11" s="22">
        <v>626700</v>
      </c>
      <c r="G11" s="22">
        <v>0</v>
      </c>
    </row>
    <row r="12" spans="1:7" ht="18" customHeight="1">
      <c r="A12" s="8" t="s">
        <v>178</v>
      </c>
      <c r="B12" s="22">
        <v>8779100</v>
      </c>
      <c r="C12" s="22">
        <v>108449</v>
      </c>
      <c r="E12" s="8" t="s">
        <v>178</v>
      </c>
      <c r="F12" s="22">
        <v>3084600</v>
      </c>
      <c r="G12" s="22">
        <v>38104</v>
      </c>
    </row>
    <row r="13" spans="1:7" ht="18" customHeight="1">
      <c r="A13" s="8" t="s">
        <v>179</v>
      </c>
      <c r="B13" s="22">
        <v>884400</v>
      </c>
      <c r="C13" s="22">
        <v>5705</v>
      </c>
      <c r="E13" s="8" t="s">
        <v>179</v>
      </c>
      <c r="F13" s="22">
        <v>337600</v>
      </c>
      <c r="G13" s="22">
        <v>2178</v>
      </c>
    </row>
    <row r="14" spans="1:7" ht="18" customHeight="1">
      <c r="A14" s="8" t="s">
        <v>180</v>
      </c>
      <c r="B14" s="22">
        <v>0</v>
      </c>
      <c r="C14" s="22">
        <v>0</v>
      </c>
      <c r="E14" s="8" t="s">
        <v>180</v>
      </c>
      <c r="F14" s="22">
        <v>0</v>
      </c>
      <c r="G14" s="22">
        <v>0</v>
      </c>
    </row>
    <row r="15" spans="1:7" ht="18" customHeight="1">
      <c r="A15" s="8" t="s">
        <v>181</v>
      </c>
      <c r="B15" s="22">
        <v>0</v>
      </c>
      <c r="C15" s="22">
        <v>0</v>
      </c>
      <c r="E15" s="8" t="s">
        <v>181</v>
      </c>
      <c r="F15" s="22">
        <v>18000</v>
      </c>
      <c r="G15" s="22">
        <v>0</v>
      </c>
    </row>
    <row r="16" spans="1:7" ht="18" customHeight="1">
      <c r="A16" s="8" t="s">
        <v>182</v>
      </c>
      <c r="B16" s="22">
        <v>9960430</v>
      </c>
      <c r="C16" s="22">
        <v>120957</v>
      </c>
      <c r="E16" s="8" t="s">
        <v>182</v>
      </c>
      <c r="F16" s="22">
        <v>2150100</v>
      </c>
      <c r="G16" s="22">
        <v>26110</v>
      </c>
    </row>
    <row r="17" spans="1:7" ht="18" customHeight="1">
      <c r="A17" s="8" t="s">
        <v>183</v>
      </c>
      <c r="B17" s="22">
        <v>0</v>
      </c>
      <c r="C17" s="22">
        <v>0</v>
      </c>
      <c r="E17" s="8" t="s">
        <v>183</v>
      </c>
      <c r="F17" s="22">
        <v>0</v>
      </c>
      <c r="G17" s="22">
        <v>0</v>
      </c>
    </row>
    <row r="18" spans="1:7" ht="18" customHeight="1">
      <c r="A18" s="8" t="s">
        <v>184</v>
      </c>
      <c r="B18" s="22">
        <v>120300</v>
      </c>
      <c r="C18" s="22">
        <v>11691</v>
      </c>
      <c r="E18" s="8" t="s">
        <v>184</v>
      </c>
      <c r="F18" s="22">
        <v>76200</v>
      </c>
      <c r="G18" s="22">
        <v>7405</v>
      </c>
    </row>
    <row r="19" spans="1:7" ht="18" customHeight="1">
      <c r="A19" s="8" t="s">
        <v>230</v>
      </c>
      <c r="B19" s="22">
        <v>11990</v>
      </c>
      <c r="C19" s="22">
        <v>0</v>
      </c>
      <c r="E19" s="8" t="s">
        <v>230</v>
      </c>
      <c r="F19" s="22">
        <v>100650</v>
      </c>
      <c r="G19" s="22">
        <v>0</v>
      </c>
    </row>
    <row r="20" spans="1:7" ht="18" customHeight="1">
      <c r="A20" s="8" t="s">
        <v>253</v>
      </c>
      <c r="B20" s="22">
        <v>0</v>
      </c>
      <c r="C20" s="22">
        <v>0</v>
      </c>
      <c r="E20" s="8" t="s">
        <v>253</v>
      </c>
      <c r="F20" s="22">
        <v>3000</v>
      </c>
      <c r="G20" s="22">
        <v>0</v>
      </c>
    </row>
    <row r="21" spans="1:7" ht="18" customHeight="1">
      <c r="A21" s="8" t="s">
        <v>185</v>
      </c>
      <c r="B21" s="22">
        <v>799180</v>
      </c>
      <c r="C21" s="22">
        <v>40091</v>
      </c>
      <c r="E21" s="8" t="s">
        <v>185</v>
      </c>
      <c r="F21" s="22">
        <v>324630</v>
      </c>
      <c r="G21" s="22">
        <v>16285</v>
      </c>
    </row>
    <row r="22" spans="1:7" ht="18" customHeight="1" thickBot="1">
      <c r="A22" s="11" t="s">
        <v>42</v>
      </c>
      <c r="B22" s="34">
        <f>SUM(B10:B21)</f>
        <v>23780119</v>
      </c>
      <c r="C22" s="34">
        <f>SUM(C10:C21)</f>
        <v>324020</v>
      </c>
      <c r="E22" s="11" t="s">
        <v>42</v>
      </c>
      <c r="F22" s="34">
        <f>SUM(F10:F21)</f>
        <v>7599524</v>
      </c>
      <c r="G22" s="34">
        <f>SUM(G10:G21)</f>
        <v>100615</v>
      </c>
    </row>
    <row r="23" spans="1:7" ht="18" customHeight="1" thickTop="1">
      <c r="A23" s="10" t="s">
        <v>10</v>
      </c>
      <c r="B23" s="22">
        <f>SUM(B22,B8)</f>
        <v>26451224</v>
      </c>
      <c r="C23" s="22">
        <f>SUM(C22,C8)</f>
        <v>324020</v>
      </c>
      <c r="E23" s="10" t="s">
        <v>10</v>
      </c>
      <c r="F23" s="22">
        <f>SUM(F22,F8)</f>
        <v>7599524</v>
      </c>
      <c r="G23" s="22">
        <f>SUM(G22,G8)</f>
        <v>100615</v>
      </c>
    </row>
  </sheetData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4FAB-19FB-431F-8D23-D09DB57C3EA6}">
  <sheetPr>
    <pageSetUpPr fitToPage="1"/>
  </sheetPr>
  <dimension ref="A1:K19"/>
  <sheetViews>
    <sheetView workbookViewId="0">
      <selection activeCell="D33" sqref="D33"/>
    </sheetView>
  </sheetViews>
  <sheetFormatPr defaultColWidth="8.875" defaultRowHeight="11.25"/>
  <cols>
    <col min="1" max="1" width="20.875" style="2" customWidth="1"/>
    <col min="2" max="2" width="14.875" style="2" customWidth="1"/>
    <col min="3" max="3" width="16.875" style="2" customWidth="1"/>
    <col min="4" max="11" width="14.875" style="2" customWidth="1"/>
    <col min="12" max="16384" width="8.875" style="2"/>
  </cols>
  <sheetData>
    <row r="1" spans="1:11" ht="21">
      <c r="A1" s="1" t="s">
        <v>45</v>
      </c>
    </row>
    <row r="2" spans="1:11" ht="13.5">
      <c r="A2" s="3" t="s">
        <v>153</v>
      </c>
    </row>
    <row r="3" spans="1:11" ht="13.5">
      <c r="A3" s="3" t="s">
        <v>249</v>
      </c>
    </row>
    <row r="4" spans="1:11" ht="13.5">
      <c r="A4" s="3" t="s">
        <v>152</v>
      </c>
      <c r="K4" s="5" t="s">
        <v>186</v>
      </c>
    </row>
    <row r="5" spans="1:11" ht="22.5" customHeight="1">
      <c r="A5" s="47" t="s">
        <v>26</v>
      </c>
      <c r="B5" s="45" t="s">
        <v>46</v>
      </c>
      <c r="C5" s="12"/>
      <c r="D5" s="49" t="s">
        <v>47</v>
      </c>
      <c r="E5" s="51" t="s">
        <v>48</v>
      </c>
      <c r="F5" s="47" t="s">
        <v>49</v>
      </c>
      <c r="G5" s="51" t="s">
        <v>50</v>
      </c>
      <c r="H5" s="45" t="s">
        <v>51</v>
      </c>
      <c r="I5" s="13"/>
      <c r="J5" s="14"/>
      <c r="K5" s="47" t="s">
        <v>30</v>
      </c>
    </row>
    <row r="6" spans="1:11" ht="22.5" customHeight="1">
      <c r="A6" s="48"/>
      <c r="B6" s="46"/>
      <c r="C6" s="15" t="s">
        <v>52</v>
      </c>
      <c r="D6" s="50"/>
      <c r="E6" s="52"/>
      <c r="F6" s="48"/>
      <c r="G6" s="52"/>
      <c r="H6" s="46"/>
      <c r="I6" s="6" t="s">
        <v>53</v>
      </c>
      <c r="J6" s="6" t="s">
        <v>54</v>
      </c>
      <c r="K6" s="48"/>
    </row>
    <row r="7" spans="1:11" ht="18" customHeight="1">
      <c r="A7" s="8" t="s">
        <v>55</v>
      </c>
      <c r="B7" s="22"/>
      <c r="C7" s="24"/>
      <c r="D7" s="22"/>
      <c r="E7" s="22"/>
      <c r="F7" s="22"/>
      <c r="G7" s="22"/>
      <c r="H7" s="22"/>
      <c r="I7" s="22"/>
      <c r="J7" s="22"/>
      <c r="K7" s="22"/>
    </row>
    <row r="8" spans="1:11" ht="18" customHeight="1">
      <c r="A8" s="8" t="s">
        <v>56</v>
      </c>
      <c r="B8" s="22">
        <v>1029581995</v>
      </c>
      <c r="C8" s="24">
        <v>75961438</v>
      </c>
      <c r="D8" s="22">
        <v>303042597</v>
      </c>
      <c r="E8" s="22">
        <v>726539398</v>
      </c>
      <c r="F8" s="22"/>
      <c r="G8" s="22"/>
      <c r="H8" s="22"/>
      <c r="I8" s="22"/>
      <c r="J8" s="22"/>
      <c r="K8" s="22"/>
    </row>
    <row r="9" spans="1:11" ht="18" customHeight="1">
      <c r="A9" s="8" t="s">
        <v>57</v>
      </c>
      <c r="B9" s="22"/>
      <c r="C9" s="24"/>
      <c r="D9" s="22"/>
      <c r="E9" s="22"/>
      <c r="F9" s="22"/>
      <c r="G9" s="22"/>
      <c r="H9" s="22"/>
      <c r="I9" s="22"/>
      <c r="J9" s="22"/>
      <c r="K9" s="22"/>
    </row>
    <row r="10" spans="1:11" ht="18" customHeight="1">
      <c r="A10" s="8" t="s">
        <v>58</v>
      </c>
      <c r="B10" s="22">
        <v>64295547</v>
      </c>
      <c r="C10" s="24">
        <v>16726251</v>
      </c>
      <c r="D10" s="22">
        <v>64295547</v>
      </c>
      <c r="E10" s="22"/>
      <c r="F10" s="22"/>
      <c r="G10" s="22"/>
      <c r="H10" s="22"/>
      <c r="I10" s="22"/>
      <c r="J10" s="22"/>
      <c r="K10" s="22"/>
    </row>
    <row r="11" spans="1:11" ht="18" customHeight="1">
      <c r="A11" s="8" t="s">
        <v>59</v>
      </c>
      <c r="B11" s="22">
        <v>27991124</v>
      </c>
      <c r="C11" s="24">
        <v>1891565</v>
      </c>
      <c r="D11" s="22">
        <v>27991124</v>
      </c>
      <c r="E11" s="22"/>
      <c r="F11" s="22"/>
      <c r="G11" s="22"/>
      <c r="H11" s="22"/>
      <c r="I11" s="22"/>
      <c r="J11" s="22"/>
      <c r="K11" s="22"/>
    </row>
    <row r="12" spans="1:11" ht="18" customHeight="1">
      <c r="A12" s="8" t="s">
        <v>60</v>
      </c>
      <c r="B12" s="22">
        <v>3428756</v>
      </c>
      <c r="C12" s="24">
        <v>3026457</v>
      </c>
      <c r="D12" s="22">
        <v>3428756</v>
      </c>
      <c r="E12" s="22"/>
      <c r="F12" s="22"/>
      <c r="G12" s="22"/>
      <c r="H12" s="22"/>
      <c r="I12" s="22"/>
      <c r="J12" s="22"/>
      <c r="K12" s="22"/>
    </row>
    <row r="13" spans="1:11" ht="18" customHeight="1">
      <c r="A13" s="8" t="s">
        <v>61</v>
      </c>
      <c r="B13" s="22">
        <v>1665517350</v>
      </c>
      <c r="C13" s="24">
        <v>121960315</v>
      </c>
      <c r="D13" s="22">
        <v>936655448</v>
      </c>
      <c r="E13" s="22">
        <v>728861902</v>
      </c>
      <c r="F13" s="22"/>
      <c r="G13" s="22"/>
      <c r="H13" s="22"/>
      <c r="I13" s="22"/>
      <c r="J13" s="22"/>
      <c r="K13" s="22"/>
    </row>
    <row r="14" spans="1:11" ht="18" customHeight="1">
      <c r="A14" s="8" t="s">
        <v>62</v>
      </c>
      <c r="B14" s="22"/>
      <c r="C14" s="24"/>
      <c r="D14" s="22"/>
      <c r="E14" s="22"/>
      <c r="F14" s="22"/>
      <c r="G14" s="22"/>
      <c r="H14" s="22"/>
      <c r="I14" s="22"/>
      <c r="J14" s="22"/>
      <c r="K14" s="22"/>
    </row>
    <row r="15" spans="1:11" ht="18" customHeight="1">
      <c r="A15" s="8" t="s">
        <v>63</v>
      </c>
      <c r="B15" s="22">
        <v>1075916471</v>
      </c>
      <c r="C15" s="24">
        <v>110389076</v>
      </c>
      <c r="D15" s="22">
        <v>932550927</v>
      </c>
      <c r="E15" s="22">
        <v>124938544</v>
      </c>
      <c r="F15" s="22">
        <v>18427000</v>
      </c>
      <c r="G15" s="22"/>
      <c r="H15" s="22"/>
      <c r="I15" s="22"/>
      <c r="J15" s="22"/>
      <c r="K15" s="22"/>
    </row>
    <row r="16" spans="1:11" ht="18" customHeight="1">
      <c r="A16" s="8" t="s">
        <v>64</v>
      </c>
      <c r="B16" s="22">
        <v>10538405</v>
      </c>
      <c r="C16" s="24">
        <v>1049757</v>
      </c>
      <c r="D16" s="22">
        <v>10538405</v>
      </c>
      <c r="E16" s="22"/>
      <c r="F16" s="22"/>
      <c r="G16" s="22"/>
      <c r="H16" s="22"/>
      <c r="I16" s="22"/>
      <c r="J16" s="22"/>
      <c r="K16" s="22"/>
    </row>
    <row r="17" spans="1:11" ht="18" customHeight="1">
      <c r="A17" s="8" t="s">
        <v>65</v>
      </c>
      <c r="B17" s="22">
        <v>0</v>
      </c>
      <c r="C17" s="24"/>
      <c r="D17" s="22"/>
      <c r="E17" s="22"/>
      <c r="F17" s="22"/>
      <c r="G17" s="22"/>
      <c r="H17" s="22"/>
      <c r="I17" s="22"/>
      <c r="J17" s="22"/>
      <c r="K17" s="22"/>
    </row>
    <row r="18" spans="1:11" ht="18" customHeight="1">
      <c r="A18" s="8" t="s">
        <v>61</v>
      </c>
      <c r="B18" s="22">
        <v>0</v>
      </c>
      <c r="C18" s="24"/>
      <c r="D18" s="22"/>
      <c r="E18" s="22"/>
      <c r="F18" s="22"/>
      <c r="G18" s="22"/>
      <c r="H18" s="22"/>
      <c r="I18" s="22"/>
      <c r="J18" s="22"/>
      <c r="K18" s="22"/>
    </row>
    <row r="19" spans="1:11" ht="18" customHeight="1">
      <c r="A19" s="10" t="s">
        <v>66</v>
      </c>
      <c r="B19" s="22">
        <v>3877269648</v>
      </c>
      <c r="C19" s="24">
        <v>331004859</v>
      </c>
      <c r="D19" s="22">
        <v>2278502804</v>
      </c>
      <c r="E19" s="22">
        <v>1580339844</v>
      </c>
      <c r="F19" s="22">
        <v>18427000</v>
      </c>
      <c r="G19" s="22"/>
      <c r="H19" s="22"/>
      <c r="I19" s="22"/>
      <c r="J19" s="22"/>
      <c r="K19" s="22"/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3"/>
  <pageMargins left="0.3888888888888889" right="0.3888888888888889" top="0.3888888888888889" bottom="0.3888888888888889" header="0.19444444444444445" footer="0.19444444444444445"/>
  <pageSetup paperSize="9" scale="74" fitToHeight="0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EF77E-AE2E-42AC-BB86-09ECE1F0BB65}">
  <dimension ref="A1:I6"/>
  <sheetViews>
    <sheetView workbookViewId="0">
      <selection activeCell="E25" sqref="E25"/>
    </sheetView>
  </sheetViews>
  <sheetFormatPr defaultColWidth="8.875" defaultRowHeight="11.25"/>
  <cols>
    <col min="1" max="1" width="22.875" style="2" customWidth="1"/>
    <col min="2" max="9" width="12.875" style="2" customWidth="1"/>
    <col min="10" max="16384" width="8.875" style="2"/>
  </cols>
  <sheetData>
    <row r="1" spans="1:9" ht="21">
      <c r="A1" s="1" t="s">
        <v>67</v>
      </c>
    </row>
    <row r="2" spans="1:9" ht="13.5">
      <c r="A2" s="3" t="s">
        <v>153</v>
      </c>
    </row>
    <row r="3" spans="1:9" ht="13.5">
      <c r="A3" s="3" t="s">
        <v>249</v>
      </c>
    </row>
    <row r="4" spans="1:9" ht="13.5">
      <c r="A4" s="3" t="s">
        <v>152</v>
      </c>
      <c r="I4" s="5" t="s">
        <v>186</v>
      </c>
    </row>
    <row r="5" spans="1:9" ht="37.5" customHeight="1">
      <c r="A5" s="15" t="s">
        <v>46</v>
      </c>
      <c r="B5" s="6" t="s">
        <v>68</v>
      </c>
      <c r="C5" s="7" t="s">
        <v>69</v>
      </c>
      <c r="D5" s="7" t="s">
        <v>70</v>
      </c>
      <c r="E5" s="7" t="s">
        <v>71</v>
      </c>
      <c r="F5" s="7" t="s">
        <v>72</v>
      </c>
      <c r="G5" s="7" t="s">
        <v>73</v>
      </c>
      <c r="H5" s="6" t="s">
        <v>74</v>
      </c>
      <c r="I5" s="7" t="s">
        <v>75</v>
      </c>
    </row>
    <row r="6" spans="1:9" ht="18" customHeight="1">
      <c r="A6" s="24">
        <v>3877269648</v>
      </c>
      <c r="B6" s="22">
        <v>3514874407</v>
      </c>
      <c r="C6" s="22">
        <v>228981619</v>
      </c>
      <c r="D6" s="22">
        <v>32095846</v>
      </c>
      <c r="E6" s="22">
        <v>44476970</v>
      </c>
      <c r="F6" s="22">
        <v>17025187</v>
      </c>
      <c r="G6" s="22">
        <v>23239666</v>
      </c>
      <c r="H6" s="22">
        <v>16575953</v>
      </c>
      <c r="I6" s="32">
        <v>1.5894679925547443E-2</v>
      </c>
    </row>
  </sheetData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E78B0-B9E6-451E-861A-69154183CFC8}">
  <dimension ref="A1:J6"/>
  <sheetViews>
    <sheetView workbookViewId="0">
      <selection activeCell="E17" sqref="E17"/>
    </sheetView>
  </sheetViews>
  <sheetFormatPr defaultColWidth="8.875" defaultRowHeight="11.25"/>
  <cols>
    <col min="1" max="1" width="14.25" style="2" customWidth="1"/>
    <col min="2" max="10" width="12.625" style="2" customWidth="1"/>
    <col min="11" max="16384" width="8.875" style="2"/>
  </cols>
  <sheetData>
    <row r="1" spans="1:10" ht="21">
      <c r="A1" s="1" t="s">
        <v>76</v>
      </c>
    </row>
    <row r="2" spans="1:10" ht="13.5">
      <c r="A2" s="3" t="s">
        <v>153</v>
      </c>
    </row>
    <row r="3" spans="1:10" ht="13.5">
      <c r="A3" s="3" t="s">
        <v>249</v>
      </c>
    </row>
    <row r="4" spans="1:10" ht="13.5">
      <c r="A4" s="3" t="s">
        <v>152</v>
      </c>
      <c r="J4" s="5" t="s">
        <v>186</v>
      </c>
    </row>
    <row r="5" spans="1:10" ht="22.5" customHeight="1">
      <c r="A5" s="15" t="s">
        <v>46</v>
      </c>
      <c r="B5" s="6" t="s">
        <v>77</v>
      </c>
      <c r="C5" s="7" t="s">
        <v>78</v>
      </c>
      <c r="D5" s="7" t="s">
        <v>79</v>
      </c>
      <c r="E5" s="7" t="s">
        <v>80</v>
      </c>
      <c r="F5" s="7" t="s">
        <v>81</v>
      </c>
      <c r="G5" s="7" t="s">
        <v>82</v>
      </c>
      <c r="H5" s="7" t="s">
        <v>83</v>
      </c>
      <c r="I5" s="7" t="s">
        <v>84</v>
      </c>
      <c r="J5" s="6" t="s">
        <v>85</v>
      </c>
    </row>
    <row r="6" spans="1:10" ht="18" customHeight="1">
      <c r="A6" s="24">
        <v>3877269648</v>
      </c>
      <c r="B6" s="22">
        <v>331004859</v>
      </c>
      <c r="C6" s="22">
        <v>304671087</v>
      </c>
      <c r="D6" s="22">
        <v>330410254</v>
      </c>
      <c r="E6" s="22">
        <v>300520870</v>
      </c>
      <c r="F6" s="22">
        <v>285012124</v>
      </c>
      <c r="G6" s="22">
        <v>281346623</v>
      </c>
      <c r="H6" s="22">
        <v>241108253</v>
      </c>
      <c r="I6" s="22">
        <v>209037659</v>
      </c>
      <c r="J6" s="22">
        <v>1594157919</v>
      </c>
    </row>
  </sheetData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83A61-31C2-4945-A59A-814100829039}">
  <dimension ref="A1:B7"/>
  <sheetViews>
    <sheetView zoomScaleNormal="100" workbookViewId="0">
      <selection activeCell="A4" sqref="A4"/>
    </sheetView>
  </sheetViews>
  <sheetFormatPr defaultColWidth="8.875" defaultRowHeight="11.25"/>
  <cols>
    <col min="1" max="1" width="22.875" style="2" customWidth="1"/>
    <col min="2" max="2" width="112.875" style="2" customWidth="1"/>
    <col min="3" max="16384" width="8.875" style="2"/>
  </cols>
  <sheetData>
    <row r="1" spans="1:2" ht="21">
      <c r="A1" s="1" t="s">
        <v>86</v>
      </c>
    </row>
    <row r="2" spans="1:2" ht="13.5">
      <c r="A2" s="3" t="s">
        <v>153</v>
      </c>
    </row>
    <row r="3" spans="1:2" ht="13.5">
      <c r="A3" s="3" t="s">
        <v>249</v>
      </c>
    </row>
    <row r="4" spans="1:2" ht="13.5">
      <c r="A4" s="3" t="s">
        <v>152</v>
      </c>
      <c r="B4" s="5" t="s">
        <v>186</v>
      </c>
    </row>
    <row r="5" spans="1:2" ht="22.5" customHeight="1">
      <c r="A5" s="16" t="s">
        <v>87</v>
      </c>
      <c r="B5" s="6" t="s">
        <v>88</v>
      </c>
    </row>
    <row r="6" spans="1:2" ht="18" customHeight="1">
      <c r="A6" s="25"/>
      <c r="B6" s="23">
        <v>0</v>
      </c>
    </row>
    <row r="7" spans="1:2">
      <c r="A7" s="26"/>
      <c r="B7" s="26"/>
    </row>
  </sheetData>
  <phoneticPr fontId="3"/>
  <pageMargins left="0.3888888888888889" right="0.3888888888888889" top="0.3888888888888889" bottom="0.3888888888888889" header="0.19444444444444445" footer="0.19444444444444445"/>
  <pageSetup paperSize="9" scale="94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有形固定資産の明細</vt:lpstr>
      <vt:lpstr>投資及び出資金の明細</vt:lpstr>
      <vt:lpstr>基金の明細</vt:lpstr>
      <vt:lpstr>貸付金の明細</vt:lpstr>
      <vt:lpstr>長期延滞債権の明細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財源の明細!Print_Area</vt:lpstr>
      <vt:lpstr>有形固定資産の明細!Print_Titles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satou-k</dc:creator>
  <cp:lastModifiedBy>okada</cp:lastModifiedBy>
  <cp:lastPrinted>2021-01-20T07:22:14Z</cp:lastPrinted>
  <dcterms:created xsi:type="dcterms:W3CDTF">2020-12-22T08:16:50Z</dcterms:created>
  <dcterms:modified xsi:type="dcterms:W3CDTF">2024-03-11T08:21:36Z</dcterms:modified>
</cp:coreProperties>
</file>