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4年度事業\02.契約後\90.成果品\01.財務書類\02.附属明細書\"/>
    </mc:Choice>
  </mc:AlternateContent>
  <xr:revisionPtr revIDLastSave="0" documentId="13_ncr:1_{942AD9F2-CEDF-4F76-B013-5B65E363DFC6}" xr6:coauthVersionLast="47" xr6:coauthVersionMax="47" xr10:uidLastSave="{00000000-0000-0000-0000-000000000000}"/>
  <bookViews>
    <workbookView xWindow="21585" yWindow="-16320" windowWidth="29040" windowHeight="15990" tabRatio="836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_FilterDatabase" localSheetId="11" hidden="1">財源の明細!$A$5:$H$94</definedName>
    <definedName name="_xlnm.Print_Area" localSheetId="11">財源の明細!$A$1:$E$94</definedName>
    <definedName name="_xlnm.Print_Area" localSheetId="12">財源情報の明細!$A$1:$F$11</definedName>
    <definedName name="_xlnm.Print_Titles" localSheetId="11">財源の明細!$1:$5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4" l="1"/>
  <c r="I11" i="14"/>
  <c r="E81" i="13" l="1"/>
  <c r="E78" i="13"/>
  <c r="E75" i="13"/>
  <c r="E92" i="13"/>
  <c r="E89" i="13"/>
  <c r="E93" i="13" s="1"/>
  <c r="E86" i="13"/>
  <c r="E70" i="13"/>
  <c r="E67" i="13"/>
  <c r="E71" i="13" s="1"/>
  <c r="E64" i="13"/>
  <c r="E59" i="13"/>
  <c r="E56" i="13"/>
  <c r="E53" i="13"/>
  <c r="E42" i="13"/>
  <c r="E48" i="13"/>
  <c r="E45" i="13"/>
  <c r="E36" i="13"/>
  <c r="E33" i="13"/>
  <c r="E30" i="13"/>
  <c r="E26" i="13"/>
  <c r="E23" i="13"/>
  <c r="E20" i="13"/>
  <c r="E94" i="13" l="1"/>
  <c r="E60" i="13"/>
  <c r="E61" i="13" s="1"/>
  <c r="E49" i="13"/>
  <c r="E50" i="13" s="1"/>
  <c r="E72" i="13"/>
  <c r="E82" i="13"/>
  <c r="E83" i="13" s="1"/>
  <c r="E37" i="13"/>
  <c r="E38" i="13" s="1"/>
  <c r="E27" i="13"/>
  <c r="E28" i="13" s="1"/>
  <c r="E9" i="14" l="1"/>
  <c r="E10" i="14"/>
  <c r="E8" i="14"/>
  <c r="D7" i="14"/>
  <c r="C7" i="14"/>
  <c r="D25" i="12"/>
  <c r="D11" i="12"/>
  <c r="F8" i="11"/>
  <c r="D26" i="12" l="1"/>
  <c r="K32" i="2"/>
  <c r="B32" i="2"/>
  <c r="C32" i="2"/>
  <c r="D32" i="2"/>
  <c r="F9" i="11" l="1"/>
  <c r="F7" i="11"/>
  <c r="B11" i="14" l="1"/>
  <c r="B21" i="6"/>
  <c r="B11" i="15"/>
  <c r="C21" i="6" l="1"/>
  <c r="C10" i="11"/>
  <c r="D10" i="11"/>
  <c r="E10" i="11"/>
  <c r="F10" i="11"/>
  <c r="B10" i="11"/>
  <c r="F21" i="6" l="1"/>
  <c r="G8" i="6"/>
  <c r="F8" i="6"/>
  <c r="C8" i="6"/>
  <c r="C22" i="6" s="1"/>
  <c r="B8" i="6"/>
  <c r="B22" i="6" s="1"/>
  <c r="D8" i="4"/>
  <c r="E8" i="4"/>
  <c r="F8" i="4"/>
  <c r="B8" i="4"/>
  <c r="F22" i="6" l="1"/>
  <c r="G21" i="6"/>
  <c r="G22" i="6" s="1"/>
  <c r="C8" i="4"/>
  <c r="C20" i="3"/>
  <c r="D20" i="3"/>
  <c r="E20" i="3"/>
  <c r="G20" i="3"/>
  <c r="B20" i="3"/>
  <c r="F20" i="3" l="1"/>
  <c r="E32" i="2" l="1"/>
  <c r="F32" i="2"/>
  <c r="G32" i="2"/>
  <c r="H32" i="2"/>
  <c r="I32" i="2"/>
  <c r="J32" i="2"/>
  <c r="F11" i="14"/>
  <c r="E7" i="14"/>
  <c r="E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5CA7EC11-E1FE-453D-A920-8180989940A9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EA613FC7-F621-4056-B58F-3CC54054518D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<sst xmlns="http://schemas.openxmlformats.org/spreadsheetml/2006/main" count="653" uniqueCount="266">
  <si>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</si>
  <si>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</si>
  <si>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</si>
  <si>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</si>
  <si>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</si>
  <si>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</si>
  <si>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</si>
  <si>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</si>
  <si>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</si>
  <si>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</si>
  <si>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</si>
  <si>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</si>
  <si>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</si>
  <si>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</si>
  <si>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</si>
  <si>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</si>
  <si>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</si>
  <si>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</si>
  <si>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</si>
  <si>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</si>
  <si>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</si>
  <si>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</si>
  <si>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</si>
  <si>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</si>
  <si>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</si>
  <si>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</si>
  <si>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</si>
  <si>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</si>
  <si>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</si>
  <si>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</si>
  <si>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</si>
  <si>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</si>
  <si>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</si>
  <si>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</si>
  <si>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</si>
  <si>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</si>
  <si>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</si>
  <si>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</si>
  <si>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</si>
  <si>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</si>
  <si>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</si>
  <si>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</si>
  <si>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</si>
  <si>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</si>
  <si>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</si>
  <si>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</si>
  <si>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</si>
  <si>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</si>
  <si>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</si>
  <si>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</si>
  <si>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</si>
  <si>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</si>
  <si>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</si>
  <si>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</si>
  <si>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</si>
  <si>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</si>
  <si>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</si>
  <si>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</si>
  <si>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</si>
  <si>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</si>
  <si>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</si>
  <si>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</si>
  <si>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</si>
  <si>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</si>
  <si>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</si>
  <si>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</si>
  <si>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</si>
  <si>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</si>
  <si>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</si>
  <si>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</si>
  <si>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</si>
  <si>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</si>
  <si>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</si>
  <si>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</si>
  <si>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</si>
  <si>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</si>
  <si>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</si>
  <si>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</si>
  <si>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</si>
  <si>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</si>
  <si>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</si>
  <si>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</si>
  <si>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</si>
  <si>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</si>
  <si>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</si>
  <si>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</si>
  <si>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</si>
  <si>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</si>
  <si>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</si>
  <si>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</si>
  <si>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</si>
  <si>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</si>
  <si>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</si>
  <si>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</si>
  <si>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</si>
  <si>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</si>
  <si>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</si>
  <si>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</si>
  <si>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</si>
  <si>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</si>
  <si>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</si>
  <si>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</si>
  <si>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</si>
  <si>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</si>
  <si>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</si>
  <si>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</si>
  <si>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</si>
  <si>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</si>
  <si>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</si>
  <si>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</si>
  <si>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</si>
  <si>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</si>
  <si>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</si>
  <si>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</si>
  <si>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</si>
  <si>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</si>
  <si>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</si>
  <si>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</si>
  <si>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</si>
  <si>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</si>
  <si>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</si>
  <si>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</si>
  <si>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</si>
  <si>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</si>
  <si>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</si>
  <si>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</si>
  <si>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</si>
  <si>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</si>
  <si>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</si>
  <si>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</si>
  <si>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</si>
  <si>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</si>
  <si>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</si>
  <si>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</si>
  <si>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</si>
  <si>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</si>
  <si>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</si>
  <si>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</si>
  <si>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</si>
  <si>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</si>
  <si>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</si>
  <si>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</si>
  <si>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</si>
  <si>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</si>
  <si>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</si>
  <si>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</si>
  <si>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</si>
  <si>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</si>
  <si>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</si>
  <si>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</si>
  <si>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</si>
  <si>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</si>
  <si>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</si>
  <si>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会計：全体会計</t>
    <rPh sb="3" eb="7">
      <t>ゼンタイカイケイ</t>
    </rPh>
    <phoneticPr fontId="3"/>
  </si>
  <si>
    <t>自治体名：山添村</t>
  </si>
  <si>
    <t>会計：全体会計</t>
    <phoneticPr fontId="3"/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</si>
  <si>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</si>
  <si>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</si>
  <si>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</si>
  <si>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</si>
  <si>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</si>
  <si>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</si>
  <si>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都市農山漁村交流活性化機構出捐金</t>
    <rPh sb="0" eb="2">
      <t>トシ</t>
    </rPh>
    <rPh sb="2" eb="6">
      <t>ノウサンギョソン</t>
    </rPh>
    <rPh sb="6" eb="8">
      <t>コウリュウ</t>
    </rPh>
    <rPh sb="8" eb="11">
      <t>カッセイカ</t>
    </rPh>
    <rPh sb="11" eb="13">
      <t>キコウ</t>
    </rPh>
    <rPh sb="13" eb="14">
      <t>デ</t>
    </rPh>
    <rPh sb="14" eb="15">
      <t>エン</t>
    </rPh>
    <phoneticPr fontId="1"/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</si>
  <si>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</si>
  <si>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</si>
  <si>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</si>
  <si>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</si>
  <si>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</si>
  <si>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</si>
  <si>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</si>
  <si>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</si>
  <si>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</si>
  <si>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</si>
  <si>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</si>
  <si>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国民健康保険特別会計運用基金</t>
  </si>
  <si>
    <t>国民健康保険高額療養費貸付基金</t>
  </si>
  <si>
    <t>国民健康保険出産資金貸付基金</t>
  </si>
  <si>
    <t>介護給付費準備基金</t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</si>
  <si>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</si>
  <si>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</si>
  <si>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</si>
  <si>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</si>
  <si>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</si>
  <si>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</si>
  <si>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一般被保険者国民健康保険税</t>
  </si>
  <si>
    <t>退職被保険者等国民健康保険税</t>
  </si>
  <si>
    <t>後期高齢者医療保険料</t>
  </si>
  <si>
    <t>第１号被保険者保険料</t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</si>
  <si>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</si>
  <si>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</si>
  <si>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個人</t>
    <rPh sb="0" eb="2">
      <t>コジン</t>
    </rPh>
    <phoneticPr fontId="3"/>
  </si>
  <si>
    <t>県広域消防組合負担金</t>
  </si>
  <si>
    <t>奈良県広域消防組合</t>
  </si>
  <si>
    <t>後期高齢者医療療養給付費負担金</t>
  </si>
  <si>
    <t>奈良県後期高齢者医療広域連合</t>
  </si>
  <si>
    <t>社会福祉法人　山添村社会福祉協議会</t>
  </si>
  <si>
    <t>その他</t>
    <rPh sb="2" eb="3">
      <t>タ</t>
    </rPh>
    <phoneticPr fontId="3"/>
  </si>
  <si>
    <t>合併処理浄化槽設置整備事業補助金</t>
  </si>
  <si>
    <t>茶防霜施設設置及び茶樹育成事業補助金</t>
  </si>
  <si>
    <t>（株）大和園</t>
  </si>
  <si>
    <t>防犯カメラ設置事業補助金</t>
  </si>
  <si>
    <t>大字　北野</t>
  </si>
  <si>
    <t>有害野生獣被害対策施設設置事業補助金</t>
  </si>
  <si>
    <t>施設介護サービス給付費</t>
  </si>
  <si>
    <t>一般被保険者診療報酬</t>
  </si>
  <si>
    <t>居宅介護サービス給付費</t>
  </si>
  <si>
    <t>一般被保険者医療給付費分</t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</si>
  <si>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</si>
  <si>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</si>
  <si>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</si>
  <si>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</si>
  <si>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</si>
  <si>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</si>
  <si>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</si>
  <si>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</si>
  <si>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</si>
  <si>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</si>
  <si>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</si>
  <si>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</si>
  <si>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</si>
  <si>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</si>
  <si>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基幹水利施設管理特別会計</t>
    <phoneticPr fontId="3"/>
  </si>
  <si>
    <t>国民健康保険特別会計
（事業勘定）</t>
    <phoneticPr fontId="3"/>
  </si>
  <si>
    <t>国民健康保険特別会計
（診療施設勘定）</t>
    <phoneticPr fontId="3"/>
  </si>
  <si>
    <t>介護保険特別会計
（保険事業勘定）</t>
    <phoneticPr fontId="3"/>
  </si>
  <si>
    <t>分担金</t>
    <phoneticPr fontId="3"/>
  </si>
  <si>
    <t xml:space="preserve">保険料                           </t>
  </si>
  <si>
    <t xml:space="preserve">支払基金交付金                       </t>
  </si>
  <si>
    <t>年度：令和3年度</t>
  </si>
  <si>
    <t>ふるさと応援基金</t>
  </si>
  <si>
    <t>消防基金</t>
  </si>
  <si>
    <t>安全安心の村づくり基金</t>
  </si>
  <si>
    <t>デジタル化推進基金積立金</t>
  </si>
  <si>
    <t>簡易水道使用料</t>
    <rPh sb="0" eb="4">
      <t>カンイスイドウ</t>
    </rPh>
    <rPh sb="4" eb="7">
      <t>シヨウリョウ</t>
    </rPh>
    <phoneticPr fontId="3"/>
  </si>
  <si>
    <t>国県等補助金</t>
    <phoneticPr fontId="13"/>
  </si>
  <si>
    <t>国庫支出金</t>
  </si>
  <si>
    <t>県支出金</t>
  </si>
  <si>
    <t xml:space="preserve">分担金及び負担金                      </t>
    <phoneticPr fontId="3"/>
  </si>
  <si>
    <t>資本的_x000D_
補助金</t>
    <phoneticPr fontId="13"/>
  </si>
  <si>
    <t>経常的_x000D_
補助金</t>
    <phoneticPr fontId="13"/>
  </si>
  <si>
    <t>後期高齢者医療特別会計</t>
  </si>
  <si>
    <t>簡易水道特別会計</t>
  </si>
  <si>
    <t xml:space="preserve">国民健康保険税                       </t>
  </si>
  <si>
    <t xml:space="preserve">一部負担金                         </t>
  </si>
  <si>
    <t xml:space="preserve">連合会支出金                        </t>
  </si>
  <si>
    <t xml:space="preserve">後期高齢者医療保険料                    </t>
  </si>
  <si>
    <t>非資金取引の内訳</t>
    <rPh sb="0" eb="1">
      <t>ヒ</t>
    </rPh>
    <rPh sb="1" eb="3">
      <t>シキン</t>
    </rPh>
    <rPh sb="3" eb="5">
      <t>トリヒキ</t>
    </rPh>
    <rPh sb="6" eb="8">
      <t>ウチワケ</t>
    </rPh>
    <phoneticPr fontId="12"/>
  </si>
  <si>
    <t>賞与引当金繰入額</t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12"/>
  </si>
  <si>
    <t>退職手当引当金繰入額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9" eb="10">
      <t>ガク</t>
    </rPh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</si>
  <si>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</si>
  <si>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12"/>
  </si>
  <si>
    <t>資産除売却損</t>
    <rPh sb="0" eb="2">
      <t>シサン</t>
    </rPh>
    <rPh sb="2" eb="3">
      <t>ジョ</t>
    </rPh>
    <rPh sb="3" eb="5">
      <t>バイキャク</t>
    </rPh>
    <rPh sb="5" eb="6">
      <t>ゾン</t>
    </rPh>
    <phoneticPr fontId="12"/>
  </si>
  <si>
    <t>損失補償等引当金繰入額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rPh sb="8" eb="10">
      <t>クリイレ</t>
    </rPh>
    <rPh sb="10" eb="11">
      <t>ガク</t>
    </rPh>
    <phoneticPr fontId="12"/>
  </si>
  <si>
    <t>資産除売却益</t>
    <rPh sb="0" eb="2">
      <t>シサン</t>
    </rPh>
    <rPh sb="2" eb="3">
      <t>ジョ</t>
    </rPh>
    <rPh sb="3" eb="6">
      <t>バイキャクエキ</t>
    </rPh>
    <phoneticPr fontId="12"/>
  </si>
  <si>
    <t>全体会計</t>
    <rPh sb="0" eb="4">
      <t>ゼンタイカイケイ</t>
    </rPh>
    <phoneticPr fontId="13"/>
  </si>
  <si>
    <t>宅地防災工事補助金</t>
  </si>
  <si>
    <t>地域振興券事業交付金ほか</t>
  </si>
  <si>
    <t>子育て世代への臨時特別給付金</t>
  </si>
  <si>
    <t>中山間地域等直接支払事業交付金</t>
  </si>
  <si>
    <t>山辺環境衛生組合負担金</t>
  </si>
  <si>
    <t>山辺環境衛生組合</t>
  </si>
  <si>
    <t>奈良県国民健康保険団体連合会</t>
  </si>
  <si>
    <t>一般被保険者診療報酬ほか</t>
  </si>
  <si>
    <t>村社会福祉協議会補助金ほか</t>
  </si>
  <si>
    <t>室津集落協定　１</t>
  </si>
  <si>
    <t>山添村商工会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</si>
</sst>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\-#,##0,;\-"/>
    <numFmt numFmtId="177" formatCode="#,##0_ ;[Red]\-#,##0\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abSelected="1" topLeftCell="A2" zoomScaleNormal="100" workbookViewId="0">
      <selection activeCell="B42" sqref="B42"/>
    </sheetView>
  </sheetViews>
  <sheetFormatPr defaultColWidth="8.875" defaultRowHeight="10.5"/>
  <cols>
    <col min="1" max="1" width="35.5" style="2" bestFit="1" customWidth="1"/>
    <col min="2" max="9" width="16.625" style="2" customWidth="1"/>
    <col min="10" max="16384" width="8.875" style="2"/>
  </cols>
  <sheetData>
    <row r="1" spans="1:8" ht="21">
      <c r="A1" s="44" t="s">
        <v>148</v>
      </c>
      <c r="B1" s="44"/>
      <c r="C1" s="44"/>
      <c r="D1" s="44"/>
      <c r="E1" s="44"/>
      <c r="F1" s="44"/>
      <c r="G1" s="44"/>
      <c r="H1" s="44"/>
    </row>
    <row r="2" spans="1:8" ht="12.75">
      <c r="A2" s="3" t="s">
        <v>154</v>
      </c>
      <c r="B2" s="3"/>
      <c r="C2" s="3"/>
      <c r="D2" s="3"/>
      <c r="E2" s="3"/>
      <c r="F2" s="3"/>
      <c r="G2" s="3"/>
      <c r="H2" s="5" t="s">
        <v>228</v>
      </c>
    </row>
    <row r="3" spans="1:8" ht="12.75">
      <c r="A3" s="3" t="s">
        <v>153</v>
      </c>
      <c r="B3" s="3"/>
      <c r="C3" s="3"/>
      <c r="D3" s="3"/>
      <c r="E3" s="3"/>
      <c r="F3" s="3"/>
      <c r="G3" s="3"/>
      <c r="H3" s="3"/>
    </row>
    <row r="4" spans="1:8" ht="12.75">
      <c r="A4" s="4" t="s">
        <v>124</v>
      </c>
      <c r="B4" s="3"/>
      <c r="C4" s="3"/>
      <c r="D4" s="3"/>
      <c r="E4" s="3"/>
      <c r="F4" s="3"/>
      <c r="G4" s="3"/>
      <c r="H4" s="5" t="s">
        <v>188</v>
      </c>
    </row>
    <row r="5" spans="1:8" ht="31.5">
      <c r="A5" s="28" t="s">
        <v>90</v>
      </c>
      <c r="B5" s="29" t="s">
        <v>125</v>
      </c>
      <c r="C5" s="29" t="s">
        <v>126</v>
      </c>
      <c r="D5" s="29" t="s">
        <v>127</v>
      </c>
      <c r="E5" s="29" t="s">
        <v>128</v>
      </c>
      <c r="F5" s="29" t="s">
        <v>129</v>
      </c>
      <c r="G5" s="29" t="s">
        <v>152</v>
      </c>
      <c r="H5" s="29" t="s">
        <v>130</v>
      </c>
    </row>
    <row r="6" spans="1:8" ht="12.95" customHeight="1">
      <c r="A6" s="30" t="s">
        <v>131</v>
      </c>
      <c r="B6" s="31">
        <v>10864536242</v>
      </c>
      <c r="C6" s="31">
        <v>464805106</v>
      </c>
      <c r="D6" s="31">
        <v>65146450</v>
      </c>
      <c r="E6" s="31">
        <v>11264194898</v>
      </c>
      <c r="F6" s="31">
        <v>5726547449</v>
      </c>
      <c r="G6" s="31">
        <v>205284377</v>
      </c>
      <c r="H6" s="31">
        <v>5537647449</v>
      </c>
    </row>
    <row r="7" spans="1:8" ht="12.95" customHeight="1">
      <c r="A7" s="30" t="s">
        <v>133</v>
      </c>
      <c r="B7" s="31">
        <v>2138160568</v>
      </c>
      <c r="C7" s="31" t="s">
        <v>132</v>
      </c>
      <c r="D7" s="31" t="s">
        <v>132</v>
      </c>
      <c r="E7" s="31">
        <v>2138160568</v>
      </c>
      <c r="F7" s="31" t="s">
        <v>132</v>
      </c>
      <c r="G7" s="31" t="s">
        <v>132</v>
      </c>
      <c r="H7" s="31">
        <v>2138160568</v>
      </c>
    </row>
    <row r="8" spans="1:8" ht="12.95" customHeight="1">
      <c r="A8" s="30" t="s">
        <v>134</v>
      </c>
      <c r="B8" s="31" t="s">
        <v>132</v>
      </c>
      <c r="C8" s="31" t="s">
        <v>132</v>
      </c>
      <c r="D8" s="31" t="s">
        <v>132</v>
      </c>
      <c r="E8" s="31" t="s">
        <v>132</v>
      </c>
      <c r="F8" s="31" t="s">
        <v>132</v>
      </c>
      <c r="G8" s="31" t="s">
        <v>132</v>
      </c>
      <c r="H8" s="31" t="s">
        <v>132</v>
      </c>
    </row>
    <row r="9" spans="1:8" ht="12.95" customHeight="1">
      <c r="A9" s="30" t="s">
        <v>135</v>
      </c>
      <c r="B9" s="31">
        <v>8451917391</v>
      </c>
      <c r="C9" s="31">
        <v>448969868</v>
      </c>
      <c r="D9" s="31">
        <v>49581450</v>
      </c>
      <c r="E9" s="31">
        <v>8851305809</v>
      </c>
      <c r="F9" s="31">
        <v>5639157611</v>
      </c>
      <c r="G9" s="31">
        <v>196190924</v>
      </c>
      <c r="H9" s="31">
        <v>3212148198</v>
      </c>
    </row>
    <row r="10" spans="1:8" ht="12.95" customHeight="1">
      <c r="A10" s="30" t="s">
        <v>136</v>
      </c>
      <c r="B10" s="31">
        <v>257963283</v>
      </c>
      <c r="C10" s="31">
        <v>14414038</v>
      </c>
      <c r="D10" s="31" t="s">
        <v>132</v>
      </c>
      <c r="E10" s="31">
        <v>272377321</v>
      </c>
      <c r="F10" s="31">
        <v>86459839</v>
      </c>
      <c r="G10" s="31">
        <v>9093453</v>
      </c>
      <c r="H10" s="31">
        <v>185917482</v>
      </c>
    </row>
    <row r="11" spans="1:8" ht="12.95" customHeight="1">
      <c r="A11" s="30" t="s">
        <v>149</v>
      </c>
      <c r="B11" s="31">
        <v>930000</v>
      </c>
      <c r="C11" s="31" t="s">
        <v>132</v>
      </c>
      <c r="D11" s="31" t="s">
        <v>132</v>
      </c>
      <c r="E11" s="31">
        <v>930000</v>
      </c>
      <c r="F11" s="31">
        <v>929999</v>
      </c>
      <c r="G11" s="31" t="s">
        <v>132</v>
      </c>
      <c r="H11" s="31">
        <v>1</v>
      </c>
    </row>
    <row r="12" spans="1:8" ht="12.95" customHeight="1">
      <c r="A12" s="30" t="s">
        <v>150</v>
      </c>
      <c r="B12" s="31" t="s">
        <v>132</v>
      </c>
      <c r="C12" s="31" t="s">
        <v>132</v>
      </c>
      <c r="D12" s="31" t="s">
        <v>132</v>
      </c>
      <c r="E12" s="31" t="s">
        <v>132</v>
      </c>
      <c r="F12" s="31" t="s">
        <v>132</v>
      </c>
      <c r="G12" s="31" t="s">
        <v>132</v>
      </c>
      <c r="H12" s="31" t="s">
        <v>132</v>
      </c>
    </row>
    <row r="13" spans="1:8" ht="12.95" customHeight="1">
      <c r="A13" s="30" t="s">
        <v>151</v>
      </c>
      <c r="B13" s="31" t="s">
        <v>132</v>
      </c>
      <c r="C13" s="31" t="s">
        <v>132</v>
      </c>
      <c r="D13" s="31" t="s">
        <v>132</v>
      </c>
      <c r="E13" s="31" t="s">
        <v>132</v>
      </c>
      <c r="F13" s="31" t="s">
        <v>132</v>
      </c>
      <c r="G13" s="31" t="s">
        <v>132</v>
      </c>
      <c r="H13" s="31" t="s">
        <v>132</v>
      </c>
    </row>
    <row r="14" spans="1:8" ht="12.95" customHeight="1">
      <c r="A14" s="30" t="s">
        <v>61</v>
      </c>
      <c r="B14" s="31" t="s">
        <v>132</v>
      </c>
      <c r="C14" s="31" t="s">
        <v>132</v>
      </c>
      <c r="D14" s="31" t="s">
        <v>132</v>
      </c>
      <c r="E14" s="31" t="s">
        <v>132</v>
      </c>
      <c r="F14" s="31" t="s">
        <v>132</v>
      </c>
      <c r="G14" s="31" t="s">
        <v>132</v>
      </c>
      <c r="H14" s="31" t="s">
        <v>132</v>
      </c>
    </row>
    <row r="15" spans="1:8" ht="12.95" customHeight="1">
      <c r="A15" s="30" t="s">
        <v>137</v>
      </c>
      <c r="B15" s="31">
        <v>15565000</v>
      </c>
      <c r="C15" s="31">
        <v>1421200</v>
      </c>
      <c r="D15" s="31">
        <v>15565000</v>
      </c>
      <c r="E15" s="31">
        <v>1421200</v>
      </c>
      <c r="F15" s="31" t="s">
        <v>132</v>
      </c>
      <c r="G15" s="31" t="s">
        <v>132</v>
      </c>
      <c r="H15" s="31">
        <v>1421200</v>
      </c>
    </row>
    <row r="16" spans="1:8" ht="12.95" customHeight="1">
      <c r="A16" s="30" t="s">
        <v>138</v>
      </c>
      <c r="B16" s="31">
        <v>30329653263</v>
      </c>
      <c r="C16" s="31">
        <v>555266184</v>
      </c>
      <c r="D16" s="31" t="s">
        <v>132</v>
      </c>
      <c r="E16" s="31">
        <v>30884919447</v>
      </c>
      <c r="F16" s="31">
        <v>18899538942</v>
      </c>
      <c r="G16" s="31">
        <v>634844140</v>
      </c>
      <c r="H16" s="31">
        <v>11985380505</v>
      </c>
    </row>
    <row r="17" spans="1:9" ht="12.95" customHeight="1">
      <c r="A17" s="30" t="s">
        <v>133</v>
      </c>
      <c r="B17" s="31">
        <v>1468222694</v>
      </c>
      <c r="C17" s="31" t="s">
        <v>132</v>
      </c>
      <c r="D17" s="31" t="s">
        <v>132</v>
      </c>
      <c r="E17" s="31">
        <v>1468222694</v>
      </c>
      <c r="F17" s="31" t="s">
        <v>132</v>
      </c>
      <c r="G17" s="31" t="s">
        <v>132</v>
      </c>
      <c r="H17" s="31">
        <v>1468222694</v>
      </c>
    </row>
    <row r="18" spans="1:9" ht="12.95" customHeight="1">
      <c r="A18" s="30" t="s">
        <v>135</v>
      </c>
      <c r="B18" s="31">
        <v>60398988</v>
      </c>
      <c r="C18" s="31" t="s">
        <v>132</v>
      </c>
      <c r="D18" s="31" t="s">
        <v>132</v>
      </c>
      <c r="E18" s="31">
        <v>60398988</v>
      </c>
      <c r="F18" s="31">
        <v>23048296</v>
      </c>
      <c r="G18" s="31">
        <v>1269990</v>
      </c>
      <c r="H18" s="31">
        <v>37350692</v>
      </c>
    </row>
    <row r="19" spans="1:9" ht="12.95" customHeight="1">
      <c r="A19" s="30" t="s">
        <v>136</v>
      </c>
      <c r="B19" s="31">
        <v>28801031581</v>
      </c>
      <c r="C19" s="31">
        <v>499074884</v>
      </c>
      <c r="D19" s="31" t="s">
        <v>132</v>
      </c>
      <c r="E19" s="31">
        <v>29300106465</v>
      </c>
      <c r="F19" s="31">
        <v>18876490646</v>
      </c>
      <c r="G19" s="31">
        <v>633574150</v>
      </c>
      <c r="H19" s="31">
        <v>10423615819</v>
      </c>
    </row>
    <row r="20" spans="1:9" ht="12.95" customHeight="1">
      <c r="A20" s="30" t="s">
        <v>61</v>
      </c>
      <c r="B20" s="31" t="s">
        <v>132</v>
      </c>
      <c r="C20" s="31" t="s">
        <v>132</v>
      </c>
      <c r="D20" s="31" t="s">
        <v>132</v>
      </c>
      <c r="E20" s="31" t="s">
        <v>132</v>
      </c>
      <c r="F20" s="31" t="s">
        <v>132</v>
      </c>
      <c r="G20" s="31" t="s">
        <v>132</v>
      </c>
      <c r="H20" s="31" t="s">
        <v>132</v>
      </c>
    </row>
    <row r="21" spans="1:9" ht="12.95" customHeight="1">
      <c r="A21" s="30" t="s">
        <v>137</v>
      </c>
      <c r="B21" s="31" t="s">
        <v>132</v>
      </c>
      <c r="C21" s="31">
        <v>56191300</v>
      </c>
      <c r="D21" s="31" t="s">
        <v>132</v>
      </c>
      <c r="E21" s="31">
        <v>56191300</v>
      </c>
      <c r="F21" s="31" t="s">
        <v>132</v>
      </c>
      <c r="G21" s="31" t="s">
        <v>132</v>
      </c>
      <c r="H21" s="31">
        <v>56191300</v>
      </c>
    </row>
    <row r="22" spans="1:9" ht="12.95" customHeight="1">
      <c r="A22" s="30" t="s">
        <v>139</v>
      </c>
      <c r="B22" s="31">
        <v>586259696</v>
      </c>
      <c r="C22" s="31">
        <v>57844299</v>
      </c>
      <c r="D22" s="31" t="s">
        <v>132</v>
      </c>
      <c r="E22" s="31">
        <v>644103995</v>
      </c>
      <c r="F22" s="31">
        <v>498377290</v>
      </c>
      <c r="G22" s="31">
        <v>70987480</v>
      </c>
      <c r="H22" s="31">
        <v>145726705</v>
      </c>
    </row>
    <row r="23" spans="1:9" ht="12.95" customHeight="1">
      <c r="A23" s="30" t="s">
        <v>10</v>
      </c>
      <c r="B23" s="31">
        <v>41780449201</v>
      </c>
      <c r="C23" s="31">
        <v>1077915589</v>
      </c>
      <c r="D23" s="31">
        <v>65146450</v>
      </c>
      <c r="E23" s="31">
        <v>42793218340</v>
      </c>
      <c r="F23" s="31">
        <v>25124463681</v>
      </c>
      <c r="G23" s="31">
        <v>911115997</v>
      </c>
      <c r="H23" s="31">
        <v>17668754659</v>
      </c>
    </row>
    <row r="25" spans="1:9" ht="12.75">
      <c r="A25" s="4" t="s">
        <v>140</v>
      </c>
      <c r="B25" s="3"/>
      <c r="C25" s="3"/>
      <c r="D25" s="3"/>
      <c r="E25" s="3"/>
      <c r="F25" s="3"/>
      <c r="G25" s="3"/>
      <c r="H25" s="3"/>
      <c r="I25" s="5" t="s">
        <v>188</v>
      </c>
    </row>
    <row r="26" spans="1:9" ht="21">
      <c r="A26" s="28" t="s">
        <v>90</v>
      </c>
      <c r="B26" s="29" t="s">
        <v>141</v>
      </c>
      <c r="C26" s="28" t="s">
        <v>142</v>
      </c>
      <c r="D26" s="28" t="s">
        <v>143</v>
      </c>
      <c r="E26" s="28" t="s">
        <v>144</v>
      </c>
      <c r="F26" s="28" t="s">
        <v>145</v>
      </c>
      <c r="G26" s="28" t="s">
        <v>146</v>
      </c>
      <c r="H26" s="28" t="s">
        <v>147</v>
      </c>
      <c r="I26" s="28" t="s">
        <v>10</v>
      </c>
    </row>
    <row r="27" spans="1:9" ht="12.95" customHeight="1">
      <c r="A27" s="30" t="s">
        <v>131</v>
      </c>
      <c r="B27" s="31">
        <v>6739752</v>
      </c>
      <c r="C27" s="31">
        <v>1827767202</v>
      </c>
      <c r="D27" s="31">
        <v>189838176</v>
      </c>
      <c r="E27" s="31">
        <v>57219202</v>
      </c>
      <c r="F27" s="31">
        <v>2157934399</v>
      </c>
      <c r="G27" s="31">
        <v>22300521</v>
      </c>
      <c r="H27" s="31">
        <v>1275848197</v>
      </c>
      <c r="I27" s="31">
        <v>5537647449</v>
      </c>
    </row>
    <row r="28" spans="1:9" ht="12.95" customHeight="1">
      <c r="A28" s="30" t="s">
        <v>133</v>
      </c>
      <c r="B28" s="31">
        <v>6177936</v>
      </c>
      <c r="C28" s="31">
        <v>714326150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2138160568</v>
      </c>
    </row>
    <row r="29" spans="1:9" ht="12.95" customHeight="1">
      <c r="A29" s="30" t="s">
        <v>134</v>
      </c>
      <c r="B29" s="31" t="s">
        <v>132</v>
      </c>
      <c r="C29" s="31" t="s">
        <v>132</v>
      </c>
      <c r="D29" s="31" t="s">
        <v>132</v>
      </c>
      <c r="E29" s="31" t="s">
        <v>132</v>
      </c>
      <c r="F29" s="31" t="s">
        <v>132</v>
      </c>
      <c r="G29" s="31" t="s">
        <v>132</v>
      </c>
      <c r="H29" s="31" t="s">
        <v>132</v>
      </c>
      <c r="I29" s="31" t="s">
        <v>132</v>
      </c>
    </row>
    <row r="30" spans="1:9" ht="12.95" customHeight="1">
      <c r="A30" s="30" t="s">
        <v>135</v>
      </c>
      <c r="B30" s="31">
        <v>414160</v>
      </c>
      <c r="C30" s="31">
        <v>1079423080</v>
      </c>
      <c r="D30" s="31">
        <v>54124006</v>
      </c>
      <c r="E30" s="31">
        <v>46249932</v>
      </c>
      <c r="F30" s="31">
        <v>942347912</v>
      </c>
      <c r="G30" s="31">
        <v>4358989</v>
      </c>
      <c r="H30" s="31">
        <v>1085230119</v>
      </c>
      <c r="I30" s="31">
        <v>3212148198</v>
      </c>
    </row>
    <row r="31" spans="1:9" ht="12.95" customHeight="1">
      <c r="A31" s="30" t="s">
        <v>136</v>
      </c>
      <c r="B31" s="31">
        <v>147656</v>
      </c>
      <c r="C31" s="31">
        <v>32596771</v>
      </c>
      <c r="D31" s="31" t="s">
        <v>132</v>
      </c>
      <c r="E31" s="31">
        <v>972006</v>
      </c>
      <c r="F31" s="31">
        <v>57718479</v>
      </c>
      <c r="G31" s="31">
        <v>17789378</v>
      </c>
      <c r="H31" s="31">
        <v>76693192</v>
      </c>
      <c r="I31" s="31">
        <v>185917482</v>
      </c>
    </row>
    <row r="32" spans="1:9" ht="12.95" customHeight="1">
      <c r="A32" s="30" t="s">
        <v>149</v>
      </c>
      <c r="B32" s="31" t="s">
        <v>132</v>
      </c>
      <c r="C32" s="31">
        <v>1</v>
      </c>
      <c r="D32" s="31" t="s">
        <v>132</v>
      </c>
      <c r="E32" s="31" t="s">
        <v>132</v>
      </c>
      <c r="F32" s="31" t="s">
        <v>132</v>
      </c>
      <c r="G32" s="31" t="s">
        <v>132</v>
      </c>
      <c r="H32" s="31" t="s">
        <v>132</v>
      </c>
      <c r="I32" s="31">
        <v>1</v>
      </c>
    </row>
    <row r="33" spans="1:9" ht="12.95" customHeight="1">
      <c r="A33" s="30" t="s">
        <v>150</v>
      </c>
      <c r="B33" s="31" t="s">
        <v>132</v>
      </c>
      <c r="C33" s="31" t="s">
        <v>132</v>
      </c>
      <c r="D33" s="31" t="s">
        <v>132</v>
      </c>
      <c r="E33" s="31" t="s">
        <v>132</v>
      </c>
      <c r="F33" s="31" t="s">
        <v>132</v>
      </c>
      <c r="G33" s="31" t="s">
        <v>132</v>
      </c>
      <c r="H33" s="31" t="s">
        <v>132</v>
      </c>
      <c r="I33" s="31" t="s">
        <v>132</v>
      </c>
    </row>
    <row r="34" spans="1:9" ht="12.95" customHeight="1">
      <c r="A34" s="30" t="s">
        <v>151</v>
      </c>
      <c r="B34" s="31" t="s">
        <v>132</v>
      </c>
      <c r="C34" s="31" t="s">
        <v>132</v>
      </c>
      <c r="D34" s="31" t="s">
        <v>132</v>
      </c>
      <c r="E34" s="31" t="s">
        <v>132</v>
      </c>
      <c r="F34" s="31" t="s">
        <v>132</v>
      </c>
      <c r="G34" s="31" t="s">
        <v>132</v>
      </c>
      <c r="H34" s="31" t="s">
        <v>132</v>
      </c>
      <c r="I34" s="31" t="s">
        <v>132</v>
      </c>
    </row>
    <row r="35" spans="1:9" ht="12.95" customHeight="1">
      <c r="A35" s="30" t="s">
        <v>61</v>
      </c>
      <c r="B35" s="31" t="s">
        <v>132</v>
      </c>
      <c r="C35" s="31" t="s">
        <v>132</v>
      </c>
      <c r="D35" s="31" t="s">
        <v>132</v>
      </c>
      <c r="E35" s="31" t="s">
        <v>132</v>
      </c>
      <c r="F35" s="31" t="s">
        <v>132</v>
      </c>
      <c r="G35" s="31" t="s">
        <v>132</v>
      </c>
      <c r="H35" s="31" t="s">
        <v>132</v>
      </c>
      <c r="I35" s="31" t="s">
        <v>132</v>
      </c>
    </row>
    <row r="36" spans="1:9" ht="12.95" customHeight="1">
      <c r="A36" s="30" t="s">
        <v>137</v>
      </c>
      <c r="B36" s="31" t="s">
        <v>132</v>
      </c>
      <c r="C36" s="31">
        <v>1421200</v>
      </c>
      <c r="D36" s="31" t="s">
        <v>132</v>
      </c>
      <c r="E36" s="31" t="s">
        <v>132</v>
      </c>
      <c r="F36" s="31" t="s">
        <v>132</v>
      </c>
      <c r="G36" s="31" t="s">
        <v>132</v>
      </c>
      <c r="H36" s="31" t="s">
        <v>132</v>
      </c>
      <c r="I36" s="31">
        <v>1421200</v>
      </c>
    </row>
    <row r="37" spans="1:9" ht="12.95" customHeight="1">
      <c r="A37" s="30" t="s">
        <v>138</v>
      </c>
      <c r="B37" s="31">
        <v>8754023149</v>
      </c>
      <c r="C37" s="31" t="s">
        <v>132</v>
      </c>
      <c r="D37" s="31" t="s">
        <v>132</v>
      </c>
      <c r="E37" s="31">
        <v>2515381522</v>
      </c>
      <c r="F37" s="31">
        <v>426694484</v>
      </c>
      <c r="G37" s="31">
        <v>105798322</v>
      </c>
      <c r="H37" s="31">
        <v>183483028</v>
      </c>
      <c r="I37" s="31">
        <v>11985380505</v>
      </c>
    </row>
    <row r="38" spans="1:9" ht="12.95" customHeight="1">
      <c r="A38" s="30" t="s">
        <v>133</v>
      </c>
      <c r="B38" s="31">
        <v>1198810186</v>
      </c>
      <c r="C38" s="31" t="s">
        <v>132</v>
      </c>
      <c r="D38" s="31" t="s">
        <v>132</v>
      </c>
      <c r="E38" s="31">
        <v>38433739</v>
      </c>
      <c r="F38" s="31">
        <v>119108003</v>
      </c>
      <c r="G38" s="31">
        <v>2016</v>
      </c>
      <c r="H38" s="31">
        <v>111868750</v>
      </c>
      <c r="I38" s="31">
        <v>1468222694</v>
      </c>
    </row>
    <row r="39" spans="1:9" ht="12.95" customHeight="1">
      <c r="A39" s="30" t="s">
        <v>135</v>
      </c>
      <c r="B39" s="31">
        <v>19921948</v>
      </c>
      <c r="C39" s="31" t="s">
        <v>132</v>
      </c>
      <c r="D39" s="31" t="s">
        <v>132</v>
      </c>
      <c r="E39" s="31">
        <v>17428744</v>
      </c>
      <c r="F39" s="31" t="s">
        <v>132</v>
      </c>
      <c r="G39" s="31" t="s">
        <v>132</v>
      </c>
      <c r="H39" s="31" t="s">
        <v>132</v>
      </c>
      <c r="I39" s="31">
        <v>37350692</v>
      </c>
    </row>
    <row r="40" spans="1:9" ht="12.95" customHeight="1">
      <c r="A40" s="30" t="s">
        <v>136</v>
      </c>
      <c r="B40" s="31">
        <v>7479099715</v>
      </c>
      <c r="C40" s="31" t="s">
        <v>132</v>
      </c>
      <c r="D40" s="31" t="s">
        <v>132</v>
      </c>
      <c r="E40" s="31">
        <v>2459519039</v>
      </c>
      <c r="F40" s="31">
        <v>307586481</v>
      </c>
      <c r="G40" s="31">
        <v>105796306</v>
      </c>
      <c r="H40" s="31">
        <v>71614278</v>
      </c>
      <c r="I40" s="31">
        <v>10423615819</v>
      </c>
    </row>
    <row r="41" spans="1:9" ht="12.95" customHeight="1">
      <c r="A41" s="30" t="s">
        <v>61</v>
      </c>
      <c r="B41" s="31" t="s">
        <v>132</v>
      </c>
      <c r="C41" s="31" t="s">
        <v>132</v>
      </c>
      <c r="D41" s="31" t="s">
        <v>132</v>
      </c>
      <c r="E41" s="31" t="s">
        <v>132</v>
      </c>
      <c r="F41" s="31" t="s">
        <v>132</v>
      </c>
      <c r="G41" s="31" t="s">
        <v>132</v>
      </c>
      <c r="H41" s="31" t="s">
        <v>132</v>
      </c>
      <c r="I41" s="31" t="s">
        <v>132</v>
      </c>
    </row>
    <row r="42" spans="1:9">
      <c r="A42" s="30" t="s">
        <v>137</v>
      </c>
      <c r="B42" s="31">
        <v>56191300</v>
      </c>
      <c r="C42" s="31" t="s">
        <v>132</v>
      </c>
      <c r="D42" s="31" t="s">
        <v>132</v>
      </c>
      <c r="E42" s="31" t="s">
        <v>132</v>
      </c>
      <c r="F42" s="31" t="s">
        <v>132</v>
      </c>
      <c r="G42" s="31" t="s">
        <v>132</v>
      </c>
      <c r="H42" s="31" t="s">
        <v>132</v>
      </c>
      <c r="I42" s="31">
        <v>56191300</v>
      </c>
    </row>
    <row r="43" spans="1:9">
      <c r="A43" s="30" t="s">
        <v>139</v>
      </c>
      <c r="B43" s="31">
        <v>1809500</v>
      </c>
      <c r="C43" s="31">
        <v>33301441</v>
      </c>
      <c r="D43" s="31">
        <v>1</v>
      </c>
      <c r="E43" s="31">
        <v>31042328</v>
      </c>
      <c r="F43" s="31">
        <v>5653320</v>
      </c>
      <c r="G43" s="31" t="s">
        <v>132</v>
      </c>
      <c r="H43" s="31">
        <v>73920115</v>
      </c>
      <c r="I43" s="31">
        <v>145726705</v>
      </c>
    </row>
    <row r="44" spans="1:9">
      <c r="A44" s="30" t="s">
        <v>10</v>
      </c>
      <c r="B44" s="31">
        <v>8762572401</v>
      </c>
      <c r="C44" s="31">
        <v>1861068643</v>
      </c>
      <c r="D44" s="31">
        <v>189838177</v>
      </c>
      <c r="E44" s="31">
        <v>2603643052</v>
      </c>
      <c r="F44" s="31">
        <v>2590282203</v>
      </c>
      <c r="G44" s="31">
        <v>128098843</v>
      </c>
      <c r="H44" s="31">
        <v>1533251340</v>
      </c>
      <c r="I44" s="31">
        <v>17668754659</v>
      </c>
    </row>
  </sheetData>
  <mergeCells count="1">
    <mergeCell ref="A1:H1"/>
  </mergeCells>
  <phoneticPr fontId="3"/>
  <pageMargins left="0.39370078740157483" right="0.39370078740157483" top="0.78740157480314965" bottom="0.39370078740157483" header="0.19685039370078741" footer="0.19685039370078741"/>
  <pageSetup paperSize="9" scale="76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sheetPr>
    <pageSetUpPr fitToPage="1"/>
  </sheetPr>
  <dimension ref="A1:F10"/>
  <sheetViews>
    <sheetView workbookViewId="0">
      <selection activeCell="B42" sqref="B42"/>
    </sheetView>
  </sheetViews>
  <sheetFormatPr defaultColWidth="8.875" defaultRowHeight="10.5"/>
  <cols>
    <col min="1" max="1" width="18.875" style="2" customWidth="1"/>
    <col min="2" max="6" width="20.875" style="2" customWidth="1"/>
    <col min="7" max="16384" width="8.875" style="2"/>
  </cols>
  <sheetData>
    <row r="1" spans="1:6" ht="21">
      <c r="A1" s="1" t="s">
        <v>89</v>
      </c>
    </row>
    <row r="2" spans="1:6" ht="12.75">
      <c r="A2" s="3" t="s">
        <v>154</v>
      </c>
    </row>
    <row r="3" spans="1:6" ht="12.75">
      <c r="A3" s="3" t="s">
        <v>228</v>
      </c>
    </row>
    <row r="4" spans="1:6" ht="12.75">
      <c r="A4" s="3" t="s">
        <v>153</v>
      </c>
      <c r="F4" s="5" t="s">
        <v>188</v>
      </c>
    </row>
    <row r="5" spans="1:6" ht="22.5" customHeight="1">
      <c r="A5" s="45" t="s">
        <v>90</v>
      </c>
      <c r="B5" s="45" t="s">
        <v>91</v>
      </c>
      <c r="C5" s="45" t="s">
        <v>92</v>
      </c>
      <c r="D5" s="45" t="s">
        <v>93</v>
      </c>
      <c r="E5" s="45"/>
      <c r="F5" s="45" t="s">
        <v>94</v>
      </c>
    </row>
    <row r="6" spans="1:6" ht="22.5" customHeight="1">
      <c r="A6" s="45"/>
      <c r="B6" s="45"/>
      <c r="C6" s="45"/>
      <c r="D6" s="6" t="s">
        <v>95</v>
      </c>
      <c r="E6" s="6" t="s">
        <v>30</v>
      </c>
      <c r="F6" s="45"/>
    </row>
    <row r="7" spans="1:6" ht="18" customHeight="1">
      <c r="A7" s="27" t="s">
        <v>119</v>
      </c>
      <c r="B7" s="22">
        <v>704211992</v>
      </c>
      <c r="C7" s="22">
        <v>19654000</v>
      </c>
      <c r="D7" s="22">
        <v>0</v>
      </c>
      <c r="E7" s="22">
        <v>43546117</v>
      </c>
      <c r="F7" s="22">
        <f>B7+C7-D7-E7</f>
        <v>680319875</v>
      </c>
    </row>
    <row r="8" spans="1:6" ht="18" customHeight="1">
      <c r="A8" s="27" t="s">
        <v>120</v>
      </c>
      <c r="B8" s="22">
        <v>56135483</v>
      </c>
      <c r="C8" s="22">
        <v>48245439</v>
      </c>
      <c r="D8" s="22">
        <v>56135483</v>
      </c>
      <c r="E8" s="22">
        <v>0</v>
      </c>
      <c r="F8" s="22">
        <f>B8+C8-D8-E8</f>
        <v>48245439</v>
      </c>
    </row>
    <row r="9" spans="1:6" ht="18" customHeight="1">
      <c r="A9" s="27" t="s">
        <v>189</v>
      </c>
      <c r="B9" s="22">
        <v>0</v>
      </c>
      <c r="C9" s="22">
        <v>0</v>
      </c>
      <c r="D9" s="22">
        <v>0</v>
      </c>
      <c r="E9" s="22">
        <v>0</v>
      </c>
      <c r="F9" s="22">
        <f>B9+C9-D9-E9</f>
        <v>0</v>
      </c>
    </row>
    <row r="10" spans="1:6" ht="18" customHeight="1">
      <c r="A10" s="23" t="s">
        <v>10</v>
      </c>
      <c r="B10" s="23">
        <f>SUM(B7:B9)</f>
        <v>760347475</v>
      </c>
      <c r="C10" s="23">
        <f t="shared" ref="C10:F10" si="0">SUM(C7:C9)</f>
        <v>67899439</v>
      </c>
      <c r="D10" s="23">
        <f t="shared" si="0"/>
        <v>56135483</v>
      </c>
      <c r="E10" s="23">
        <f t="shared" si="0"/>
        <v>43546117</v>
      </c>
      <c r="F10" s="23">
        <f t="shared" si="0"/>
        <v>728565314</v>
      </c>
    </row>
  </sheetData>
  <mergeCells count="5">
    <mergeCell ref="A5:A6"/>
    <mergeCell ref="B5:B6"/>
    <mergeCell ref="C5:C6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sheetPr>
    <pageSetUpPr fitToPage="1"/>
  </sheetPr>
  <dimension ref="A1:E26"/>
  <sheetViews>
    <sheetView workbookViewId="0">
      <selection activeCell="B42" sqref="B42"/>
    </sheetView>
  </sheetViews>
  <sheetFormatPr defaultColWidth="8.875" defaultRowHeight="10.5"/>
  <cols>
    <col min="1" max="1" width="25.875" style="2" customWidth="1"/>
    <col min="2" max="2" width="25.5625" style="2" bestFit="1" customWidth="1"/>
    <col min="3" max="3" width="26.75" style="2" bestFit="1" customWidth="1"/>
    <col min="4" max="4" width="9.625" style="2" customWidth="1"/>
    <col min="5" max="5" width="30.4375" style="2" bestFit="1" customWidth="1"/>
    <col min="6" max="16384" width="8.875" style="2"/>
  </cols>
  <sheetData>
    <row r="1" spans="1:5" ht="21">
      <c r="A1" s="1" t="s">
        <v>96</v>
      </c>
    </row>
    <row r="2" spans="1:5" ht="12.75">
      <c r="A2" s="3" t="s">
        <v>154</v>
      </c>
    </row>
    <row r="3" spans="1:5" ht="12.75">
      <c r="A3" s="3" t="s">
        <v>228</v>
      </c>
    </row>
    <row r="4" spans="1:5" ht="12.75">
      <c r="A4" s="3" t="s">
        <v>153</v>
      </c>
      <c r="E4" s="5" t="s">
        <v>188</v>
      </c>
    </row>
    <row r="5" spans="1:5" ht="22.5" customHeight="1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>
      <c r="A6" s="55" t="s">
        <v>101</v>
      </c>
      <c r="B6" s="35" t="s">
        <v>202</v>
      </c>
      <c r="C6" s="35" t="s">
        <v>190</v>
      </c>
      <c r="D6" s="22">
        <v>2299400</v>
      </c>
      <c r="E6" s="35" t="s">
        <v>202</v>
      </c>
    </row>
    <row r="7" spans="1:5" ht="18" customHeight="1">
      <c r="A7" s="55"/>
      <c r="B7" s="35" t="s">
        <v>197</v>
      </c>
      <c r="C7" s="35" t="s">
        <v>190</v>
      </c>
      <c r="D7" s="22">
        <v>1954000</v>
      </c>
      <c r="E7" s="35" t="s">
        <v>197</v>
      </c>
    </row>
    <row r="8" spans="1:5" ht="18" customHeight="1">
      <c r="A8" s="55"/>
      <c r="B8" s="35" t="s">
        <v>255</v>
      </c>
      <c r="C8" s="35" t="s">
        <v>190</v>
      </c>
      <c r="D8" s="22">
        <v>1500000</v>
      </c>
      <c r="E8" s="35" t="s">
        <v>255</v>
      </c>
    </row>
    <row r="9" spans="1:5" ht="18" customHeight="1">
      <c r="A9" s="55"/>
      <c r="B9" s="35" t="s">
        <v>200</v>
      </c>
      <c r="C9" s="35" t="s">
        <v>201</v>
      </c>
      <c r="D9" s="22">
        <v>1057000</v>
      </c>
      <c r="E9" s="35" t="s">
        <v>200</v>
      </c>
    </row>
    <row r="10" spans="1:5" ht="18" customHeight="1">
      <c r="A10" s="55"/>
      <c r="B10" s="35" t="s">
        <v>198</v>
      </c>
      <c r="C10" s="35" t="s">
        <v>199</v>
      </c>
      <c r="D10" s="22">
        <v>233000</v>
      </c>
      <c r="E10" s="35" t="s">
        <v>198</v>
      </c>
    </row>
    <row r="11" spans="1:5" ht="18" customHeight="1">
      <c r="A11" s="56"/>
      <c r="B11" s="10" t="s">
        <v>102</v>
      </c>
      <c r="C11" s="17"/>
      <c r="D11" s="23">
        <f>SUM(D6:D10)</f>
        <v>7043400</v>
      </c>
      <c r="E11" s="17"/>
    </row>
    <row r="12" spans="1:5" ht="18" customHeight="1">
      <c r="A12" s="57" t="s">
        <v>103</v>
      </c>
      <c r="B12" s="35" t="s">
        <v>203</v>
      </c>
      <c r="C12" s="35" t="s">
        <v>190</v>
      </c>
      <c r="D12" s="22">
        <v>272084234</v>
      </c>
      <c r="E12" s="35" t="s">
        <v>203</v>
      </c>
    </row>
    <row r="13" spans="1:5" ht="18" customHeight="1">
      <c r="A13" s="57"/>
      <c r="B13" s="35" t="s">
        <v>204</v>
      </c>
      <c r="C13" s="35" t="s">
        <v>190</v>
      </c>
      <c r="D13" s="22">
        <v>250616510</v>
      </c>
      <c r="E13" s="35" t="s">
        <v>204</v>
      </c>
    </row>
    <row r="14" spans="1:5" ht="18" customHeight="1">
      <c r="A14" s="57"/>
      <c r="B14" s="35" t="s">
        <v>205</v>
      </c>
      <c r="C14" s="35"/>
      <c r="D14" s="22">
        <v>153655008</v>
      </c>
      <c r="E14" s="35" t="s">
        <v>205</v>
      </c>
    </row>
    <row r="15" spans="1:5" ht="18" customHeight="1">
      <c r="A15" s="57"/>
      <c r="B15" s="35" t="s">
        <v>193</v>
      </c>
      <c r="C15" s="35" t="s">
        <v>194</v>
      </c>
      <c r="D15" s="22">
        <v>119975753</v>
      </c>
      <c r="E15" s="35" t="s">
        <v>193</v>
      </c>
    </row>
    <row r="16" spans="1:5" ht="18" customHeight="1">
      <c r="A16" s="57"/>
      <c r="B16" s="35" t="s">
        <v>191</v>
      </c>
      <c r="C16" s="35" t="s">
        <v>192</v>
      </c>
      <c r="D16" s="22">
        <v>98934000</v>
      </c>
      <c r="E16" s="35" t="s">
        <v>191</v>
      </c>
    </row>
    <row r="17" spans="1:5" ht="18" customHeight="1">
      <c r="A17" s="57"/>
      <c r="B17" s="35" t="s">
        <v>206</v>
      </c>
      <c r="C17" s="35" t="s">
        <v>190</v>
      </c>
      <c r="D17" s="22">
        <v>64387708</v>
      </c>
      <c r="E17" s="35" t="s">
        <v>206</v>
      </c>
    </row>
    <row r="18" spans="1:5" ht="18" customHeight="1">
      <c r="A18" s="57"/>
      <c r="B18" s="35" t="s">
        <v>256</v>
      </c>
      <c r="C18" s="35" t="s">
        <v>265</v>
      </c>
      <c r="D18" s="22">
        <v>35094000</v>
      </c>
      <c r="E18" s="35" t="s">
        <v>256</v>
      </c>
    </row>
    <row r="19" spans="1:5" ht="18" customHeight="1">
      <c r="A19" s="57"/>
      <c r="B19" s="35" t="s">
        <v>257</v>
      </c>
      <c r="C19" s="35" t="s">
        <v>190</v>
      </c>
      <c r="D19" s="22">
        <v>34900000</v>
      </c>
      <c r="E19" s="35" t="s">
        <v>257</v>
      </c>
    </row>
    <row r="20" spans="1:5" ht="18" customHeight="1">
      <c r="A20" s="57"/>
      <c r="B20" s="35" t="s">
        <v>263</v>
      </c>
      <c r="C20" s="35" t="s">
        <v>195</v>
      </c>
      <c r="D20" s="22">
        <v>29800000</v>
      </c>
      <c r="E20" s="35" t="s">
        <v>263</v>
      </c>
    </row>
    <row r="21" spans="1:5" ht="18" customHeight="1">
      <c r="A21" s="57"/>
      <c r="B21" s="35" t="s">
        <v>258</v>
      </c>
      <c r="C21" s="35" t="s">
        <v>264</v>
      </c>
      <c r="D21" s="22">
        <v>28471027</v>
      </c>
      <c r="E21" s="35" t="s">
        <v>258</v>
      </c>
    </row>
    <row r="22" spans="1:5" ht="18" customHeight="1">
      <c r="A22" s="57"/>
      <c r="B22" s="35" t="s">
        <v>259</v>
      </c>
      <c r="C22" s="35" t="s">
        <v>260</v>
      </c>
      <c r="D22" s="22">
        <v>23547000</v>
      </c>
      <c r="E22" s="35" t="s">
        <v>259</v>
      </c>
    </row>
    <row r="23" spans="1:5" ht="18" customHeight="1">
      <c r="A23" s="57"/>
      <c r="B23" s="35" t="s">
        <v>262</v>
      </c>
      <c r="C23" s="35" t="s">
        <v>261</v>
      </c>
      <c r="D23" s="22">
        <v>19211186</v>
      </c>
      <c r="E23" s="35" t="s">
        <v>262</v>
      </c>
    </row>
    <row r="24" spans="1:5" ht="18" customHeight="1">
      <c r="A24" s="57"/>
      <c r="B24" s="35" t="s">
        <v>196</v>
      </c>
      <c r="C24" s="17"/>
      <c r="D24" s="22">
        <v>450108663</v>
      </c>
      <c r="E24" s="35"/>
    </row>
    <row r="25" spans="1:5" ht="18" customHeight="1">
      <c r="A25" s="56"/>
      <c r="B25" s="10" t="s">
        <v>102</v>
      </c>
      <c r="C25" s="17"/>
      <c r="D25" s="23">
        <f>SUM(D12:D24)</f>
        <v>1580785089</v>
      </c>
      <c r="E25" s="17"/>
    </row>
    <row r="26" spans="1:5" ht="18" customHeight="1">
      <c r="A26" s="10" t="s">
        <v>10</v>
      </c>
      <c r="B26" s="17"/>
      <c r="C26" s="17"/>
      <c r="D26" s="23">
        <f>SUM(D25,D11)</f>
        <v>1587828489</v>
      </c>
      <c r="E26" s="17"/>
    </row>
  </sheetData>
  <mergeCells count="2">
    <mergeCell ref="A6:A11"/>
    <mergeCell ref="A12:A25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sheetPr filterMode="1"/>
  <dimension ref="A1:E94"/>
  <sheetViews>
    <sheetView view="pageBreakPreview" zoomScale="60" zoomScaleNormal="85" workbookViewId="0"/>
  </sheetViews>
  <sheetFormatPr defaultColWidth="8.875" defaultRowHeight="10.5"/>
  <cols>
    <col min="1" max="1" width="28.6875" style="2" bestFit="1" customWidth="1"/>
    <col min="2" max="2" width="21.75" style="2" customWidth="1"/>
    <col min="3" max="3" width="18.5" style="2" customWidth="1"/>
    <col min="4" max="5" width="22.125" style="2" customWidth="1"/>
    <col min="6" max="6" width="9.3125" style="2" bestFit="1" customWidth="1"/>
    <col min="7" max="7" width="8.875" style="2"/>
    <col min="8" max="8" width="9.3125" style="2" bestFit="1" customWidth="1"/>
    <col min="9" max="16384" width="8.875" style="2"/>
  </cols>
  <sheetData>
    <row r="1" spans="1:5" ht="21">
      <c r="A1" s="1" t="s">
        <v>104</v>
      </c>
    </row>
    <row r="2" spans="1:5" ht="12.75">
      <c r="A2" s="3" t="s">
        <v>154</v>
      </c>
    </row>
    <row r="3" spans="1:5" ht="12.75">
      <c r="A3" s="3" t="s">
        <v>228</v>
      </c>
    </row>
    <row r="4" spans="1:5" ht="12.75">
      <c r="A4" s="3" t="s">
        <v>153</v>
      </c>
      <c r="E4" s="5" t="s">
        <v>188</v>
      </c>
    </row>
    <row r="5" spans="1:5" ht="22.5" customHeight="1">
      <c r="A5" s="37" t="s">
        <v>105</v>
      </c>
      <c r="B5" s="37" t="s">
        <v>90</v>
      </c>
      <c r="C5" s="58" t="s">
        <v>106</v>
      </c>
      <c r="D5" s="58"/>
      <c r="E5" s="38" t="s">
        <v>99</v>
      </c>
    </row>
    <row r="6" spans="1:5" ht="21" customHeight="1">
      <c r="A6" s="60" t="s">
        <v>107</v>
      </c>
      <c r="B6" s="60" t="s">
        <v>108</v>
      </c>
      <c r="C6" s="59" t="s">
        <v>207</v>
      </c>
      <c r="D6" s="59"/>
      <c r="E6" s="31">
        <v>437267066</v>
      </c>
    </row>
    <row r="7" spans="1:5" ht="21" customHeight="1">
      <c r="A7" s="60"/>
      <c r="B7" s="60"/>
      <c r="C7" s="59" t="s">
        <v>208</v>
      </c>
      <c r="D7" s="59"/>
      <c r="E7" s="31">
        <v>47215000</v>
      </c>
    </row>
    <row r="8" spans="1:5" ht="21" customHeight="1">
      <c r="A8" s="60"/>
      <c r="B8" s="60"/>
      <c r="C8" s="59" t="s">
        <v>209</v>
      </c>
      <c r="D8" s="59"/>
      <c r="E8" s="31">
        <v>268000</v>
      </c>
    </row>
    <row r="9" spans="1:5" ht="21" customHeight="1">
      <c r="A9" s="60"/>
      <c r="B9" s="60"/>
      <c r="C9" s="59" t="s">
        <v>210</v>
      </c>
      <c r="D9" s="59"/>
      <c r="E9" s="31">
        <v>3602000</v>
      </c>
    </row>
    <row r="10" spans="1:5" ht="21" customHeight="1">
      <c r="A10" s="60"/>
      <c r="B10" s="60"/>
      <c r="C10" s="59" t="s">
        <v>211</v>
      </c>
      <c r="D10" s="59"/>
      <c r="E10" s="31">
        <v>4086000</v>
      </c>
    </row>
    <row r="11" spans="1:5" ht="21" customHeight="1">
      <c r="A11" s="60"/>
      <c r="B11" s="60"/>
      <c r="C11" s="59" t="s">
        <v>220</v>
      </c>
      <c r="D11" s="59"/>
      <c r="E11" s="31">
        <v>5717000</v>
      </c>
    </row>
    <row r="12" spans="1:5" ht="21" customHeight="1">
      <c r="A12" s="60"/>
      <c r="B12" s="60"/>
      <c r="C12" s="59" t="s">
        <v>212</v>
      </c>
      <c r="D12" s="59"/>
      <c r="E12" s="31">
        <v>78759000</v>
      </c>
    </row>
    <row r="13" spans="1:5" ht="21" customHeight="1">
      <c r="A13" s="60"/>
      <c r="B13" s="60"/>
      <c r="C13" s="59" t="s">
        <v>213</v>
      </c>
      <c r="D13" s="59"/>
      <c r="E13" s="31">
        <v>63873245</v>
      </c>
    </row>
    <row r="14" spans="1:5" ht="21" customHeight="1">
      <c r="A14" s="60"/>
      <c r="B14" s="60"/>
      <c r="C14" s="59" t="s">
        <v>214</v>
      </c>
      <c r="D14" s="59"/>
      <c r="E14" s="31">
        <v>4286000</v>
      </c>
    </row>
    <row r="15" spans="1:5" ht="21" customHeight="1">
      <c r="A15" s="60"/>
      <c r="B15" s="60"/>
      <c r="C15" s="59" t="s">
        <v>215</v>
      </c>
      <c r="D15" s="59"/>
      <c r="E15" s="31">
        <v>9659000</v>
      </c>
    </row>
    <row r="16" spans="1:5" ht="21" customHeight="1">
      <c r="A16" s="60"/>
      <c r="B16" s="60"/>
      <c r="C16" s="59" t="s">
        <v>216</v>
      </c>
      <c r="D16" s="59"/>
      <c r="E16" s="31">
        <v>1762830000</v>
      </c>
    </row>
    <row r="17" spans="1:5" ht="21" customHeight="1">
      <c r="A17" s="60"/>
      <c r="B17" s="60"/>
      <c r="C17" s="59" t="s">
        <v>217</v>
      </c>
      <c r="D17" s="59"/>
      <c r="E17" s="31">
        <v>761000</v>
      </c>
    </row>
    <row r="18" spans="1:5" ht="21" customHeight="1">
      <c r="A18" s="60"/>
      <c r="B18" s="60"/>
      <c r="C18" s="59" t="s">
        <v>218</v>
      </c>
      <c r="D18" s="59"/>
      <c r="E18" s="31">
        <v>20371792</v>
      </c>
    </row>
    <row r="19" spans="1:5" ht="21" customHeight="1">
      <c r="A19" s="60"/>
      <c r="B19" s="60"/>
      <c r="C19" s="59" t="s">
        <v>219</v>
      </c>
      <c r="D19" s="59"/>
      <c r="E19" s="31">
        <v>27183071</v>
      </c>
    </row>
    <row r="20" spans="1:5" ht="21" customHeight="1">
      <c r="A20" s="60"/>
      <c r="B20" s="60"/>
      <c r="C20" s="61" t="s">
        <v>42</v>
      </c>
      <c r="D20" s="62"/>
      <c r="E20" s="41">
        <f>SUM(E6:E19)</f>
        <v>2465878174</v>
      </c>
    </row>
    <row r="21" spans="1:5" ht="21" customHeight="1">
      <c r="A21" s="60"/>
      <c r="B21" s="60" t="s">
        <v>234</v>
      </c>
      <c r="C21" s="63" t="s">
        <v>110</v>
      </c>
      <c r="D21" s="39" t="s">
        <v>235</v>
      </c>
      <c r="E21" s="31">
        <v>152506567</v>
      </c>
    </row>
    <row r="22" spans="1:5" ht="21" customHeight="1">
      <c r="A22" s="60"/>
      <c r="B22" s="60"/>
      <c r="C22" s="60"/>
      <c r="D22" s="39" t="s">
        <v>236</v>
      </c>
      <c r="E22" s="31">
        <v>755539</v>
      </c>
    </row>
    <row r="23" spans="1:5" ht="21" customHeight="1">
      <c r="A23" s="60"/>
      <c r="B23" s="60"/>
      <c r="C23" s="60"/>
      <c r="D23" s="40" t="s">
        <v>102</v>
      </c>
      <c r="E23" s="41">
        <f>SUM(E21:E22)</f>
        <v>153262106</v>
      </c>
    </row>
    <row r="24" spans="1:5" ht="21" customHeight="1">
      <c r="A24" s="60"/>
      <c r="B24" s="60"/>
      <c r="C24" s="63" t="s">
        <v>111</v>
      </c>
      <c r="D24" s="39" t="s">
        <v>235</v>
      </c>
      <c r="E24" s="31">
        <v>370788091</v>
      </c>
    </row>
    <row r="25" spans="1:5" ht="21" customHeight="1">
      <c r="A25" s="60"/>
      <c r="B25" s="60"/>
      <c r="C25" s="60"/>
      <c r="D25" s="39" t="s">
        <v>236</v>
      </c>
      <c r="E25" s="31">
        <v>198640388</v>
      </c>
    </row>
    <row r="26" spans="1:5" ht="21" customHeight="1">
      <c r="A26" s="60"/>
      <c r="B26" s="60"/>
      <c r="C26" s="60"/>
      <c r="D26" s="40" t="s">
        <v>102</v>
      </c>
      <c r="E26" s="41">
        <f>SUM(E24:E25)</f>
        <v>569428479</v>
      </c>
    </row>
    <row r="27" spans="1:5" ht="21" customHeight="1">
      <c r="A27" s="59"/>
      <c r="B27" s="59"/>
      <c r="C27" s="61" t="s">
        <v>42</v>
      </c>
      <c r="D27" s="62"/>
      <c r="E27" s="41">
        <f>SUM(E23,E26)</f>
        <v>722690585</v>
      </c>
    </row>
    <row r="28" spans="1:5" ht="21" customHeight="1">
      <c r="A28" s="59"/>
      <c r="B28" s="61" t="s">
        <v>10</v>
      </c>
      <c r="C28" s="62"/>
      <c r="D28" s="62"/>
      <c r="E28" s="41">
        <f>SUM(E20,E27)</f>
        <v>3188568759</v>
      </c>
    </row>
    <row r="29" spans="1:5" ht="21" customHeight="1">
      <c r="A29" s="60" t="s">
        <v>221</v>
      </c>
      <c r="B29" s="60" t="s">
        <v>108</v>
      </c>
      <c r="C29" s="59" t="s">
        <v>237</v>
      </c>
      <c r="D29" s="59"/>
      <c r="E29" s="31">
        <v>17215000</v>
      </c>
    </row>
    <row r="30" spans="1:5" ht="21" customHeight="1">
      <c r="A30" s="60"/>
      <c r="B30" s="60"/>
      <c r="C30" s="61" t="s">
        <v>42</v>
      </c>
      <c r="D30" s="62"/>
      <c r="E30" s="41">
        <f>SUM(E29:E29)</f>
        <v>17215000</v>
      </c>
    </row>
    <row r="31" spans="1:5" ht="21" hidden="1" customHeight="1">
      <c r="A31" s="60"/>
      <c r="B31" s="60" t="s">
        <v>109</v>
      </c>
      <c r="C31" s="63" t="s">
        <v>238</v>
      </c>
      <c r="D31" s="39" t="s">
        <v>235</v>
      </c>
      <c r="E31" s="31">
        <v>0</v>
      </c>
    </row>
    <row r="32" spans="1:5" ht="21" hidden="1" customHeight="1">
      <c r="A32" s="60"/>
      <c r="B32" s="60"/>
      <c r="C32" s="63"/>
      <c r="D32" s="39" t="s">
        <v>236</v>
      </c>
      <c r="E32" s="31">
        <v>0</v>
      </c>
    </row>
    <row r="33" spans="1:5" ht="21" hidden="1" customHeight="1">
      <c r="A33" s="60"/>
      <c r="B33" s="60"/>
      <c r="C33" s="60"/>
      <c r="D33" s="40" t="s">
        <v>102</v>
      </c>
      <c r="E33" s="41">
        <f>SUM(E31:E31)</f>
        <v>0</v>
      </c>
    </row>
    <row r="34" spans="1:5" ht="21" hidden="1" customHeight="1">
      <c r="A34" s="60"/>
      <c r="B34" s="60"/>
      <c r="C34" s="63" t="s">
        <v>239</v>
      </c>
      <c r="D34" s="39" t="s">
        <v>235</v>
      </c>
      <c r="E34" s="31">
        <v>0</v>
      </c>
    </row>
    <row r="35" spans="1:5" ht="21" customHeight="1">
      <c r="A35" s="60"/>
      <c r="B35" s="60"/>
      <c r="C35" s="60"/>
      <c r="D35" s="39" t="s">
        <v>236</v>
      </c>
      <c r="E35" s="31">
        <v>23464000</v>
      </c>
    </row>
    <row r="36" spans="1:5" ht="21" customHeight="1">
      <c r="A36" s="60"/>
      <c r="B36" s="60"/>
      <c r="C36" s="60"/>
      <c r="D36" s="40" t="s">
        <v>102</v>
      </c>
      <c r="E36" s="41">
        <f>SUM(E34:E35)</f>
        <v>23464000</v>
      </c>
    </row>
    <row r="37" spans="1:5" ht="21" customHeight="1">
      <c r="A37" s="59"/>
      <c r="B37" s="59"/>
      <c r="C37" s="61" t="s">
        <v>42</v>
      </c>
      <c r="D37" s="62"/>
      <c r="E37" s="41">
        <f>SUM(E33,E36)</f>
        <v>23464000</v>
      </c>
    </row>
    <row r="38" spans="1:5" ht="21" customHeight="1">
      <c r="A38" s="59"/>
      <c r="B38" s="61" t="s">
        <v>10</v>
      </c>
      <c r="C38" s="62"/>
      <c r="D38" s="62"/>
      <c r="E38" s="41">
        <f>SUM(E30,E37)</f>
        <v>40679000</v>
      </c>
    </row>
    <row r="39" spans="1:5" ht="21" customHeight="1">
      <c r="A39" s="63" t="s">
        <v>222</v>
      </c>
      <c r="B39" s="60" t="s">
        <v>108</v>
      </c>
      <c r="C39" s="59" t="s">
        <v>242</v>
      </c>
      <c r="D39" s="59"/>
      <c r="E39" s="31">
        <v>83445720</v>
      </c>
    </row>
    <row r="40" spans="1:5" ht="21" customHeight="1">
      <c r="A40" s="63"/>
      <c r="B40" s="60"/>
      <c r="C40" s="59" t="s">
        <v>243</v>
      </c>
      <c r="D40" s="59"/>
      <c r="E40" s="31">
        <v>1022500</v>
      </c>
    </row>
    <row r="41" spans="1:5" ht="21" customHeight="1">
      <c r="A41" s="60"/>
      <c r="B41" s="60"/>
      <c r="C41" s="59" t="s">
        <v>244</v>
      </c>
      <c r="D41" s="59"/>
      <c r="E41" s="31">
        <v>1181000</v>
      </c>
    </row>
    <row r="42" spans="1:5" ht="21" customHeight="1">
      <c r="A42" s="60"/>
      <c r="B42" s="60"/>
      <c r="C42" s="61" t="s">
        <v>42</v>
      </c>
      <c r="D42" s="62"/>
      <c r="E42" s="41">
        <f>SUM(E39:E41)</f>
        <v>85649220</v>
      </c>
    </row>
    <row r="43" spans="1:5" ht="21" hidden="1" customHeight="1">
      <c r="A43" s="60"/>
      <c r="B43" s="60" t="s">
        <v>109</v>
      </c>
      <c r="C43" s="63" t="s">
        <v>238</v>
      </c>
      <c r="D43" s="39" t="s">
        <v>235</v>
      </c>
      <c r="E43" s="31">
        <v>0</v>
      </c>
    </row>
    <row r="44" spans="1:5" ht="21" hidden="1" customHeight="1">
      <c r="A44" s="60"/>
      <c r="B44" s="60"/>
      <c r="C44" s="63"/>
      <c r="D44" s="39" t="s">
        <v>236</v>
      </c>
      <c r="E44" s="31">
        <v>0</v>
      </c>
    </row>
    <row r="45" spans="1:5" ht="21" hidden="1" customHeight="1">
      <c r="A45" s="60"/>
      <c r="B45" s="60"/>
      <c r="C45" s="60"/>
      <c r="D45" s="40" t="s">
        <v>102</v>
      </c>
      <c r="E45" s="41">
        <f>SUM(E43:E43)</f>
        <v>0</v>
      </c>
    </row>
    <row r="46" spans="1:5" ht="21" hidden="1" customHeight="1">
      <c r="A46" s="60"/>
      <c r="B46" s="60"/>
      <c r="C46" s="63" t="s">
        <v>239</v>
      </c>
      <c r="D46" s="39" t="s">
        <v>235</v>
      </c>
      <c r="E46" s="31">
        <v>0</v>
      </c>
    </row>
    <row r="47" spans="1:5" ht="21" customHeight="1">
      <c r="A47" s="60"/>
      <c r="B47" s="60"/>
      <c r="C47" s="60"/>
      <c r="D47" s="39" t="s">
        <v>236</v>
      </c>
      <c r="E47" s="31">
        <v>342130981</v>
      </c>
    </row>
    <row r="48" spans="1:5" ht="21" customHeight="1">
      <c r="A48" s="60"/>
      <c r="B48" s="60"/>
      <c r="C48" s="60"/>
      <c r="D48" s="40" t="s">
        <v>102</v>
      </c>
      <c r="E48" s="41">
        <f>SUM(E46:E47)</f>
        <v>342130981</v>
      </c>
    </row>
    <row r="49" spans="1:5" ht="21" customHeight="1">
      <c r="A49" s="59"/>
      <c r="B49" s="59"/>
      <c r="C49" s="61" t="s">
        <v>42</v>
      </c>
      <c r="D49" s="62"/>
      <c r="E49" s="41">
        <f>SUM(E45,E48)</f>
        <v>342130981</v>
      </c>
    </row>
    <row r="50" spans="1:5" ht="21" customHeight="1">
      <c r="A50" s="59"/>
      <c r="B50" s="61" t="s">
        <v>10</v>
      </c>
      <c r="C50" s="62"/>
      <c r="D50" s="62"/>
      <c r="E50" s="41">
        <f>SUM(E42,E49)</f>
        <v>427780201</v>
      </c>
    </row>
    <row r="51" spans="1:5" ht="21" hidden="1" customHeight="1">
      <c r="A51" s="63" t="s">
        <v>223</v>
      </c>
      <c r="B51" s="60" t="s">
        <v>108</v>
      </c>
      <c r="C51" s="59"/>
      <c r="D51" s="59"/>
      <c r="E51" s="31">
        <v>0</v>
      </c>
    </row>
    <row r="52" spans="1:5" ht="21" hidden="1" customHeight="1">
      <c r="A52" s="60"/>
      <c r="B52" s="60"/>
      <c r="C52" s="59"/>
      <c r="D52" s="59"/>
      <c r="E52" s="31">
        <v>0</v>
      </c>
    </row>
    <row r="53" spans="1:5" ht="21" hidden="1" customHeight="1">
      <c r="A53" s="60"/>
      <c r="B53" s="60"/>
      <c r="C53" s="61" t="s">
        <v>42</v>
      </c>
      <c r="D53" s="62"/>
      <c r="E53" s="41">
        <f>SUM(E51:E52)</f>
        <v>0</v>
      </c>
    </row>
    <row r="54" spans="1:5" ht="21" hidden="1" customHeight="1">
      <c r="A54" s="60"/>
      <c r="B54" s="60" t="s">
        <v>109</v>
      </c>
      <c r="C54" s="63" t="s">
        <v>238</v>
      </c>
      <c r="D54" s="39" t="s">
        <v>235</v>
      </c>
      <c r="E54" s="31">
        <v>0</v>
      </c>
    </row>
    <row r="55" spans="1:5" ht="21" hidden="1" customHeight="1">
      <c r="A55" s="60"/>
      <c r="B55" s="60"/>
      <c r="C55" s="63"/>
      <c r="D55" s="39" t="s">
        <v>236</v>
      </c>
      <c r="E55" s="31">
        <v>0</v>
      </c>
    </row>
    <row r="56" spans="1:5" ht="21" hidden="1" customHeight="1">
      <c r="A56" s="60"/>
      <c r="B56" s="60"/>
      <c r="C56" s="60"/>
      <c r="D56" s="40" t="s">
        <v>102</v>
      </c>
      <c r="E56" s="41">
        <f>SUM(E54:E54)</f>
        <v>0</v>
      </c>
    </row>
    <row r="57" spans="1:5" ht="21" hidden="1" customHeight="1">
      <c r="A57" s="60"/>
      <c r="B57" s="60"/>
      <c r="C57" s="63" t="s">
        <v>239</v>
      </c>
      <c r="D57" s="39" t="s">
        <v>235</v>
      </c>
      <c r="E57" s="31">
        <v>0</v>
      </c>
    </row>
    <row r="58" spans="1:5" ht="21" customHeight="1">
      <c r="A58" s="60"/>
      <c r="B58" s="60"/>
      <c r="C58" s="60"/>
      <c r="D58" s="39" t="s">
        <v>236</v>
      </c>
      <c r="E58" s="31">
        <v>13735000</v>
      </c>
    </row>
    <row r="59" spans="1:5" ht="21" customHeight="1">
      <c r="A59" s="60"/>
      <c r="B59" s="60"/>
      <c r="C59" s="60"/>
      <c r="D59" s="40" t="s">
        <v>102</v>
      </c>
      <c r="E59" s="41">
        <f>SUM(E57:E58)</f>
        <v>13735000</v>
      </c>
    </row>
    <row r="60" spans="1:5" ht="21" customHeight="1">
      <c r="A60" s="59"/>
      <c r="B60" s="59"/>
      <c r="C60" s="61" t="s">
        <v>42</v>
      </c>
      <c r="D60" s="62"/>
      <c r="E60" s="41">
        <f>SUM(E56,E59)</f>
        <v>13735000</v>
      </c>
    </row>
    <row r="61" spans="1:5" ht="21" customHeight="1">
      <c r="A61" s="59"/>
      <c r="B61" s="61" t="s">
        <v>10</v>
      </c>
      <c r="C61" s="62"/>
      <c r="D61" s="62"/>
      <c r="E61" s="41">
        <f>SUM(E53,E60)</f>
        <v>13735000</v>
      </c>
    </row>
    <row r="62" spans="1:5" ht="21" customHeight="1">
      <c r="A62" s="60" t="s">
        <v>240</v>
      </c>
      <c r="B62" s="60" t="s">
        <v>108</v>
      </c>
      <c r="C62" s="59" t="s">
        <v>218</v>
      </c>
      <c r="D62" s="59"/>
      <c r="E62" s="31">
        <v>1968609</v>
      </c>
    </row>
    <row r="63" spans="1:5" ht="21" customHeight="1">
      <c r="A63" s="60"/>
      <c r="B63" s="60"/>
      <c r="C63" s="59" t="s">
        <v>245</v>
      </c>
      <c r="D63" s="59"/>
      <c r="E63" s="31">
        <v>40360300</v>
      </c>
    </row>
    <row r="64" spans="1:5" ht="21" customHeight="1">
      <c r="A64" s="60"/>
      <c r="B64" s="60"/>
      <c r="C64" s="61" t="s">
        <v>42</v>
      </c>
      <c r="D64" s="62"/>
      <c r="E64" s="41">
        <f>SUM(E62:E63)</f>
        <v>42328909</v>
      </c>
    </row>
    <row r="65" spans="1:5" ht="21" hidden="1" customHeight="1">
      <c r="A65" s="60"/>
      <c r="B65" s="60" t="s">
        <v>109</v>
      </c>
      <c r="C65" s="63" t="s">
        <v>238</v>
      </c>
      <c r="D65" s="39" t="s">
        <v>235</v>
      </c>
      <c r="E65" s="31">
        <v>0</v>
      </c>
    </row>
    <row r="66" spans="1:5" ht="21" hidden="1" customHeight="1">
      <c r="A66" s="60"/>
      <c r="B66" s="60"/>
      <c r="C66" s="63"/>
      <c r="D66" s="39" t="s">
        <v>236</v>
      </c>
      <c r="E66" s="31">
        <v>0</v>
      </c>
    </row>
    <row r="67" spans="1:5" ht="21" hidden="1" customHeight="1">
      <c r="A67" s="60"/>
      <c r="B67" s="60"/>
      <c r="C67" s="60"/>
      <c r="D67" s="40" t="s">
        <v>102</v>
      </c>
      <c r="E67" s="41">
        <f>SUM(E65:E65)</f>
        <v>0</v>
      </c>
    </row>
    <row r="68" spans="1:5" ht="21" customHeight="1">
      <c r="A68" s="60"/>
      <c r="B68" s="60"/>
      <c r="C68" s="63" t="s">
        <v>239</v>
      </c>
      <c r="D68" s="39" t="s">
        <v>235</v>
      </c>
      <c r="E68" s="31">
        <v>71775</v>
      </c>
    </row>
    <row r="69" spans="1:5" ht="21" hidden="1" customHeight="1">
      <c r="A69" s="60"/>
      <c r="B69" s="60"/>
      <c r="C69" s="60"/>
      <c r="D69" s="39" t="s">
        <v>236</v>
      </c>
      <c r="E69" s="31">
        <v>0</v>
      </c>
    </row>
    <row r="70" spans="1:5" ht="21" customHeight="1">
      <c r="A70" s="60"/>
      <c r="B70" s="60"/>
      <c r="C70" s="60"/>
      <c r="D70" s="40" t="s">
        <v>102</v>
      </c>
      <c r="E70" s="41">
        <f>SUM(E68:E69)</f>
        <v>71775</v>
      </c>
    </row>
    <row r="71" spans="1:5" ht="21" customHeight="1">
      <c r="A71" s="59"/>
      <c r="B71" s="59"/>
      <c r="C71" s="61" t="s">
        <v>42</v>
      </c>
      <c r="D71" s="62"/>
      <c r="E71" s="41">
        <f>SUM(E67,E70)</f>
        <v>71775</v>
      </c>
    </row>
    <row r="72" spans="1:5" ht="21" customHeight="1">
      <c r="A72" s="59"/>
      <c r="B72" s="61" t="s">
        <v>10</v>
      </c>
      <c r="C72" s="62"/>
      <c r="D72" s="62"/>
      <c r="E72" s="41">
        <f>SUM(E64,E71)</f>
        <v>42400684</v>
      </c>
    </row>
    <row r="73" spans="1:5" ht="21" customHeight="1">
      <c r="A73" s="60" t="s">
        <v>241</v>
      </c>
      <c r="B73" s="60" t="s">
        <v>108</v>
      </c>
      <c r="C73" s="59" t="s">
        <v>225</v>
      </c>
      <c r="D73" s="59"/>
      <c r="E73" s="31">
        <v>660000</v>
      </c>
    </row>
    <row r="74" spans="1:5" ht="21" hidden="1" customHeight="1">
      <c r="A74" s="60"/>
      <c r="B74" s="60"/>
      <c r="C74" s="59"/>
      <c r="D74" s="59"/>
      <c r="E74" s="31">
        <v>0</v>
      </c>
    </row>
    <row r="75" spans="1:5" ht="21" customHeight="1">
      <c r="A75" s="60"/>
      <c r="B75" s="60"/>
      <c r="C75" s="61" t="s">
        <v>42</v>
      </c>
      <c r="D75" s="62"/>
      <c r="E75" s="41">
        <f>SUM(E73:E74)</f>
        <v>660000</v>
      </c>
    </row>
    <row r="76" spans="1:5" ht="21" hidden="1" customHeight="1">
      <c r="A76" s="60"/>
      <c r="B76" s="60" t="s">
        <v>109</v>
      </c>
      <c r="C76" s="63" t="s">
        <v>238</v>
      </c>
      <c r="D76" s="39" t="s">
        <v>235</v>
      </c>
      <c r="E76" s="31">
        <v>0</v>
      </c>
    </row>
    <row r="77" spans="1:5" ht="21" hidden="1" customHeight="1">
      <c r="A77" s="60"/>
      <c r="B77" s="60"/>
      <c r="C77" s="63"/>
      <c r="D77" s="39" t="s">
        <v>236</v>
      </c>
      <c r="E77" s="31">
        <v>0</v>
      </c>
    </row>
    <row r="78" spans="1:5" ht="21" hidden="1" customHeight="1">
      <c r="A78" s="60"/>
      <c r="B78" s="60"/>
      <c r="C78" s="60"/>
      <c r="D78" s="40" t="s">
        <v>102</v>
      </c>
      <c r="E78" s="41">
        <f>SUM(E76:E76)</f>
        <v>0</v>
      </c>
    </row>
    <row r="79" spans="1:5" ht="21" customHeight="1">
      <c r="A79" s="60"/>
      <c r="B79" s="60"/>
      <c r="C79" s="63" t="s">
        <v>239</v>
      </c>
      <c r="D79" s="39" t="s">
        <v>235</v>
      </c>
      <c r="E79" s="31">
        <v>140698000</v>
      </c>
    </row>
    <row r="80" spans="1:5" ht="21" customHeight="1">
      <c r="A80" s="60"/>
      <c r="B80" s="60"/>
      <c r="C80" s="60"/>
      <c r="D80" s="39" t="s">
        <v>236</v>
      </c>
      <c r="E80" s="31">
        <v>971000</v>
      </c>
    </row>
    <row r="81" spans="1:5" ht="21" customHeight="1">
      <c r="A81" s="60"/>
      <c r="B81" s="60"/>
      <c r="C81" s="60"/>
      <c r="D81" s="40" t="s">
        <v>102</v>
      </c>
      <c r="E81" s="41">
        <f>SUM(E79:E80)</f>
        <v>141669000</v>
      </c>
    </row>
    <row r="82" spans="1:5" ht="21" customHeight="1">
      <c r="A82" s="59"/>
      <c r="B82" s="59"/>
      <c r="C82" s="61" t="s">
        <v>42</v>
      </c>
      <c r="D82" s="62"/>
      <c r="E82" s="41">
        <f>SUM(E78,E81)</f>
        <v>141669000</v>
      </c>
    </row>
    <row r="83" spans="1:5" ht="21" customHeight="1">
      <c r="A83" s="59"/>
      <c r="B83" s="61" t="s">
        <v>10</v>
      </c>
      <c r="C83" s="62"/>
      <c r="D83" s="62"/>
      <c r="E83" s="41">
        <f>SUM(E75,E82)</f>
        <v>142329000</v>
      </c>
    </row>
    <row r="84" spans="1:5" ht="21" customHeight="1">
      <c r="A84" s="63" t="s">
        <v>224</v>
      </c>
      <c r="B84" s="60" t="s">
        <v>108</v>
      </c>
      <c r="C84" s="59" t="s">
        <v>226</v>
      </c>
      <c r="D84" s="59"/>
      <c r="E84" s="31">
        <v>109937680</v>
      </c>
    </row>
    <row r="85" spans="1:5" ht="21" customHeight="1">
      <c r="A85" s="60"/>
      <c r="B85" s="60"/>
      <c r="C85" s="59" t="s">
        <v>227</v>
      </c>
      <c r="D85" s="59"/>
      <c r="E85" s="31">
        <v>148273680</v>
      </c>
    </row>
    <row r="86" spans="1:5" ht="21" customHeight="1">
      <c r="A86" s="60"/>
      <c r="B86" s="60"/>
      <c r="C86" s="61" t="s">
        <v>42</v>
      </c>
      <c r="D86" s="62"/>
      <c r="E86" s="41">
        <f>SUM(E84:E85)</f>
        <v>258211360</v>
      </c>
    </row>
    <row r="87" spans="1:5" ht="21" hidden="1" customHeight="1">
      <c r="A87" s="60"/>
      <c r="B87" s="60" t="s">
        <v>109</v>
      </c>
      <c r="C87" s="63" t="s">
        <v>238</v>
      </c>
      <c r="D87" s="39" t="s">
        <v>235</v>
      </c>
      <c r="E87" s="31">
        <v>0</v>
      </c>
    </row>
    <row r="88" spans="1:5" ht="21" hidden="1" customHeight="1">
      <c r="A88" s="60"/>
      <c r="B88" s="60"/>
      <c r="C88" s="63"/>
      <c r="D88" s="39" t="s">
        <v>236</v>
      </c>
      <c r="E88" s="31">
        <v>0</v>
      </c>
    </row>
    <row r="89" spans="1:5" ht="21" hidden="1" customHeight="1">
      <c r="A89" s="60"/>
      <c r="B89" s="60"/>
      <c r="C89" s="60"/>
      <c r="D89" s="40" t="s">
        <v>102</v>
      </c>
      <c r="E89" s="41">
        <f>SUM(E87:E87)</f>
        <v>0</v>
      </c>
    </row>
    <row r="90" spans="1:5" ht="21" customHeight="1">
      <c r="A90" s="60"/>
      <c r="B90" s="60"/>
      <c r="C90" s="63" t="s">
        <v>239</v>
      </c>
      <c r="D90" s="39" t="s">
        <v>235</v>
      </c>
      <c r="E90" s="31">
        <v>159440141</v>
      </c>
    </row>
    <row r="91" spans="1:5" ht="21" customHeight="1">
      <c r="A91" s="60"/>
      <c r="B91" s="60"/>
      <c r="C91" s="60"/>
      <c r="D91" s="39" t="s">
        <v>236</v>
      </c>
      <c r="E91" s="31">
        <v>92896521</v>
      </c>
    </row>
    <row r="92" spans="1:5" ht="21" customHeight="1">
      <c r="A92" s="60"/>
      <c r="B92" s="60"/>
      <c r="C92" s="60"/>
      <c r="D92" s="40" t="s">
        <v>102</v>
      </c>
      <c r="E92" s="41">
        <f>SUM(E90:E91)</f>
        <v>252336662</v>
      </c>
    </row>
    <row r="93" spans="1:5" ht="21" customHeight="1">
      <c r="A93" s="59"/>
      <c r="B93" s="59"/>
      <c r="C93" s="61" t="s">
        <v>42</v>
      </c>
      <c r="D93" s="62"/>
      <c r="E93" s="41">
        <f>SUM(E89,E92)</f>
        <v>252336662</v>
      </c>
    </row>
    <row r="94" spans="1:5" ht="21" customHeight="1">
      <c r="A94" s="59"/>
      <c r="B94" s="61" t="s">
        <v>10</v>
      </c>
      <c r="C94" s="62"/>
      <c r="D94" s="62"/>
      <c r="E94" s="41">
        <f>SUM(E86,E93)</f>
        <v>510548022</v>
      </c>
    </row>
  </sheetData>
  <autoFilter ref="A5:H94" xr:uid="{A57C9CBD-8635-47F3-B096-D9F3B28FE42D}">
    <filterColumn colId="2" showButton="0"/>
    <filterColumn colId="4">
      <filters>
        <filter val="1,023"/>
        <filter val="1,181"/>
        <filter val="1,762,830"/>
        <filter val="1,969"/>
        <filter val="109,938"/>
        <filter val="13,735"/>
        <filter val="140,698"/>
        <filter val="141,669"/>
        <filter val="142,329"/>
        <filter val="148,274"/>
        <filter val="152,507"/>
        <filter val="153,262"/>
        <filter val="159,440"/>
        <filter val="17,215"/>
        <filter val="198,640"/>
        <filter val="2,465,878"/>
        <filter val="20,372"/>
        <filter val="23,464"/>
        <filter val="252,337"/>
        <filter val="258,211"/>
        <filter val="268"/>
        <filter val="27,183"/>
        <filter val="3,188,569"/>
        <filter val="3,602"/>
        <filter val="342,131"/>
        <filter val="370,788"/>
        <filter val="4,086"/>
        <filter val="4,286"/>
        <filter val="40,360"/>
        <filter val="40,679"/>
        <filter val="42,329"/>
        <filter val="42,401"/>
        <filter val="427,780"/>
        <filter val="437,267"/>
        <filter val="47,215"/>
        <filter val="5,717"/>
        <filter val="510,548"/>
        <filter val="569,428"/>
        <filter val="63,873"/>
        <filter val="660"/>
        <filter val="72"/>
        <filter val="722,691"/>
        <filter val="756"/>
        <filter val="761"/>
        <filter val="78,759"/>
        <filter val="83,446"/>
        <filter val="85,649"/>
        <filter val="9,659"/>
        <filter val="92,897"/>
        <filter val="971"/>
      </filters>
    </filterColumn>
  </autoFilter>
  <mergeCells count="83">
    <mergeCell ref="B84:B86"/>
    <mergeCell ref="C86:D86"/>
    <mergeCell ref="B87:B93"/>
    <mergeCell ref="C65:C67"/>
    <mergeCell ref="C68:C70"/>
    <mergeCell ref="B72:D72"/>
    <mergeCell ref="B94:D94"/>
    <mergeCell ref="A73:A83"/>
    <mergeCell ref="B73:B75"/>
    <mergeCell ref="C73:D73"/>
    <mergeCell ref="C74:D74"/>
    <mergeCell ref="C75:D75"/>
    <mergeCell ref="B76:B82"/>
    <mergeCell ref="C76:C78"/>
    <mergeCell ref="C79:C81"/>
    <mergeCell ref="C82:D82"/>
    <mergeCell ref="B83:D83"/>
    <mergeCell ref="C93:D93"/>
    <mergeCell ref="A84:A94"/>
    <mergeCell ref="B38:D38"/>
    <mergeCell ref="A39:A50"/>
    <mergeCell ref="B39:B42"/>
    <mergeCell ref="B50:D50"/>
    <mergeCell ref="C41:D41"/>
    <mergeCell ref="C40:D40"/>
    <mergeCell ref="C87:C89"/>
    <mergeCell ref="C90:C92"/>
    <mergeCell ref="C71:D71"/>
    <mergeCell ref="C84:D84"/>
    <mergeCell ref="C85:D85"/>
    <mergeCell ref="C60:D60"/>
    <mergeCell ref="C62:D62"/>
    <mergeCell ref="C63:D63"/>
    <mergeCell ref="A51:A61"/>
    <mergeCell ref="B51:B53"/>
    <mergeCell ref="C53:D53"/>
    <mergeCell ref="B54:B60"/>
    <mergeCell ref="C54:C56"/>
    <mergeCell ref="C57:C59"/>
    <mergeCell ref="C51:D51"/>
    <mergeCell ref="C52:D52"/>
    <mergeCell ref="B61:D61"/>
    <mergeCell ref="A62:A72"/>
    <mergeCell ref="B62:B64"/>
    <mergeCell ref="C64:D64"/>
    <mergeCell ref="B65:B71"/>
    <mergeCell ref="C39:D39"/>
    <mergeCell ref="C42:D42"/>
    <mergeCell ref="B43:B49"/>
    <mergeCell ref="C43:C45"/>
    <mergeCell ref="C46:C48"/>
    <mergeCell ref="C49:D49"/>
    <mergeCell ref="C29:D29"/>
    <mergeCell ref="A6:A28"/>
    <mergeCell ref="B28:D28"/>
    <mergeCell ref="A29:A38"/>
    <mergeCell ref="B29:B30"/>
    <mergeCell ref="C30:D30"/>
    <mergeCell ref="B31:B37"/>
    <mergeCell ref="C31:C33"/>
    <mergeCell ref="C34:C36"/>
    <mergeCell ref="C19:D19"/>
    <mergeCell ref="C20:D20"/>
    <mergeCell ref="B21:B27"/>
    <mergeCell ref="C21:C23"/>
    <mergeCell ref="C24:C26"/>
    <mergeCell ref="C27:D27"/>
    <mergeCell ref="C37:D37"/>
    <mergeCell ref="C5:D5"/>
    <mergeCell ref="C6:D6"/>
    <mergeCell ref="C7:D7"/>
    <mergeCell ref="C8:D8"/>
    <mergeCell ref="B6:B20"/>
    <mergeCell ref="C9:D9"/>
    <mergeCell ref="C10:D10"/>
    <mergeCell ref="C11:D11"/>
    <mergeCell ref="C12:D12"/>
    <mergeCell ref="C14:D14"/>
    <mergeCell ref="C15:D15"/>
    <mergeCell ref="C16:D16"/>
    <mergeCell ref="C17:D17"/>
    <mergeCell ref="C13:D13"/>
    <mergeCell ref="C18:D18"/>
  </mergeCells>
  <phoneticPr fontId="3"/>
  <pageMargins left="0.39370078740157483" right="0.39370078740157483" top="0.78740157480314965" bottom="0.39370078740157483" header="0.19685039370078741" footer="0.19685039370078741"/>
  <pageSetup paperSize="9" scale="86" fitToHeight="3" orientation="landscape" r:id="rId1"/>
  <headerFooter>
    <oddFooter>&amp;C&amp;9&amp;P/&amp;N</oddFooter>
  </headerFooter>
  <rowBreaks count="2" manualBreakCount="2">
    <brk id="28" max="4" man="1"/>
    <brk id="61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J11"/>
  <sheetViews>
    <sheetView view="pageBreakPreview" zoomScale="60" zoomScaleNormal="85" workbookViewId="0">
      <selection sqref="A1:F1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8" width="8.875" style="3"/>
    <col min="9" max="9" width="13.5625" style="3" bestFit="1" customWidth="1"/>
    <col min="10" max="16384" width="8.875" style="3"/>
  </cols>
  <sheetData>
    <row r="1" spans="1:10" ht="20.25" customHeight="1">
      <c r="A1" s="44" t="s">
        <v>112</v>
      </c>
      <c r="B1" s="64"/>
      <c r="C1" s="64"/>
      <c r="D1" s="64"/>
      <c r="E1" s="64"/>
      <c r="F1" s="64"/>
    </row>
    <row r="2" spans="1:10" ht="20.25" customHeight="1">
      <c r="A2" s="18" t="s">
        <v>154</v>
      </c>
      <c r="B2" s="18"/>
      <c r="C2" s="18"/>
      <c r="D2" s="18"/>
      <c r="E2" s="18"/>
      <c r="F2" s="19" t="s">
        <v>228</v>
      </c>
    </row>
    <row r="3" spans="1:10" ht="20.25" customHeight="1">
      <c r="A3" s="18" t="s">
        <v>155</v>
      </c>
      <c r="B3" s="18"/>
      <c r="C3" s="18"/>
      <c r="D3" s="18"/>
      <c r="E3" s="18"/>
      <c r="F3" s="19" t="s">
        <v>188</v>
      </c>
      <c r="H3"/>
      <c r="I3" s="42"/>
      <c r="J3" t="s">
        <v>246</v>
      </c>
    </row>
    <row r="4" spans="1:10" ht="20.25" customHeight="1">
      <c r="A4" s="65" t="s">
        <v>90</v>
      </c>
      <c r="B4" s="67" t="s">
        <v>99</v>
      </c>
      <c r="C4" s="67" t="s">
        <v>113</v>
      </c>
      <c r="D4" s="67"/>
      <c r="E4" s="67"/>
      <c r="F4" s="67"/>
      <c r="H4" t="s">
        <v>254</v>
      </c>
      <c r="I4" s="42">
        <v>48245439</v>
      </c>
      <c r="J4" t="s">
        <v>247</v>
      </c>
    </row>
    <row r="5" spans="1:10" ht="20.25" customHeight="1">
      <c r="A5" s="65"/>
      <c r="B5" s="67"/>
      <c r="C5" s="67" t="s">
        <v>109</v>
      </c>
      <c r="D5" s="67" t="s">
        <v>114</v>
      </c>
      <c r="E5" s="67" t="s">
        <v>108</v>
      </c>
      <c r="F5" s="67" t="s">
        <v>30</v>
      </c>
      <c r="H5" t="s">
        <v>254</v>
      </c>
      <c r="I5" s="42">
        <v>19654000</v>
      </c>
      <c r="J5" t="s">
        <v>248</v>
      </c>
    </row>
    <row r="6" spans="1:10" ht="20.25" customHeight="1" thickBot="1">
      <c r="A6" s="66"/>
      <c r="B6" s="68"/>
      <c r="C6" s="68"/>
      <c r="D6" s="68"/>
      <c r="E6" s="68"/>
      <c r="F6" s="68"/>
      <c r="H6" t="s">
        <v>254</v>
      </c>
      <c r="I6" s="42">
        <v>923072762</v>
      </c>
      <c r="J6" t="s">
        <v>249</v>
      </c>
    </row>
    <row r="7" spans="1:10" ht="20.25" customHeight="1" thickTop="1">
      <c r="A7" s="20" t="s">
        <v>115</v>
      </c>
      <c r="B7" s="36">
        <v>4245283038</v>
      </c>
      <c r="C7" s="36">
        <f>C11-SUM(C8:C10)</f>
        <v>1343591436</v>
      </c>
      <c r="D7" s="36">
        <f>D11-SUM(D8:D10)</f>
        <v>631216461</v>
      </c>
      <c r="E7" s="36">
        <f>B7-SUM(C7:D7,F7)</f>
        <v>1270813795</v>
      </c>
      <c r="F7" s="36">
        <f>I11</f>
        <v>999661346</v>
      </c>
      <c r="H7" t="s">
        <v>254</v>
      </c>
      <c r="I7" s="42">
        <v>544351</v>
      </c>
      <c r="J7" t="s">
        <v>250</v>
      </c>
    </row>
    <row r="8" spans="1:10" ht="20.25" customHeight="1">
      <c r="A8" s="20" t="s">
        <v>116</v>
      </c>
      <c r="B8" s="36">
        <v>1077805589</v>
      </c>
      <c r="C8" s="36">
        <v>152506567</v>
      </c>
      <c r="D8" s="36">
        <v>755539</v>
      </c>
      <c r="E8" s="36">
        <f>B8-SUM(C8:D8,F8)</f>
        <v>924543483</v>
      </c>
      <c r="F8" s="36">
        <v>0</v>
      </c>
      <c r="H8" t="s">
        <v>254</v>
      </c>
      <c r="I8" s="42">
        <v>9813004</v>
      </c>
      <c r="J8" t="s">
        <v>251</v>
      </c>
    </row>
    <row r="9" spans="1:10" ht="20.25" customHeight="1">
      <c r="A9" s="20" t="s">
        <v>117</v>
      </c>
      <c r="B9" s="36">
        <v>307686902</v>
      </c>
      <c r="C9" s="36">
        <v>0</v>
      </c>
      <c r="D9" s="36">
        <v>0</v>
      </c>
      <c r="E9" s="36">
        <f t="shared" ref="E9:E10" si="0">B9-SUM(C9:D9,F9)</f>
        <v>307686902</v>
      </c>
      <c r="F9" s="36">
        <v>0</v>
      </c>
      <c r="H9" t="s">
        <v>254</v>
      </c>
      <c r="I9" s="42">
        <v>0</v>
      </c>
      <c r="J9" t="s">
        <v>252</v>
      </c>
    </row>
    <row r="10" spans="1:10" ht="20.25" customHeight="1">
      <c r="A10" s="20" t="s">
        <v>30</v>
      </c>
      <c r="B10" s="36">
        <v>0</v>
      </c>
      <c r="C10" s="36">
        <v>0</v>
      </c>
      <c r="D10" s="36">
        <v>0</v>
      </c>
      <c r="E10" s="36">
        <f t="shared" si="0"/>
        <v>0</v>
      </c>
      <c r="F10" s="36">
        <v>0</v>
      </c>
      <c r="H10" t="s">
        <v>254</v>
      </c>
      <c r="I10" s="42">
        <v>-1668210</v>
      </c>
      <c r="J10" t="s">
        <v>253</v>
      </c>
    </row>
    <row r="11" spans="1:10" ht="20.25" customHeight="1">
      <c r="A11" s="21" t="s">
        <v>10</v>
      </c>
      <c r="B11" s="36">
        <f>SUM(B7:B10)</f>
        <v>5630775529</v>
      </c>
      <c r="C11" s="36">
        <v>1496098003</v>
      </c>
      <c r="D11" s="36">
        <v>631972000</v>
      </c>
      <c r="E11" s="36">
        <f>SUM(E7:E10)</f>
        <v>2503044180</v>
      </c>
      <c r="F11" s="36">
        <f>SUM(F7:F10)</f>
        <v>999661346</v>
      </c>
      <c r="H11"/>
      <c r="I11" s="43">
        <f>SUM(I4:I10)</f>
        <v>999661346</v>
      </c>
      <c r="J11"/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sheetPr>
    <pageSetUpPr fitToPage="1"/>
  </sheetPr>
  <dimension ref="A1:B11"/>
  <sheetViews>
    <sheetView workbookViewId="0">
      <selection activeCell="B42" sqref="B42"/>
    </sheetView>
  </sheetViews>
  <sheetFormatPr defaultColWidth="8.875" defaultRowHeight="10.5"/>
  <cols>
    <col min="1" max="2" width="31.25" style="2" customWidth="1"/>
    <col min="3" max="16384" width="8.875" style="2"/>
  </cols>
  <sheetData>
    <row r="1" spans="1:2" ht="21">
      <c r="A1" s="1" t="s">
        <v>118</v>
      </c>
    </row>
    <row r="2" spans="1:2" ht="12.75">
      <c r="A2" s="3" t="s">
        <v>154</v>
      </c>
    </row>
    <row r="3" spans="1:2" ht="12.75">
      <c r="A3" s="3" t="s">
        <v>228</v>
      </c>
    </row>
    <row r="4" spans="1:2" ht="12.75">
      <c r="A4" s="3" t="s">
        <v>153</v>
      </c>
      <c r="B4" s="5" t="s">
        <v>188</v>
      </c>
    </row>
    <row r="5" spans="1:2" ht="22.5" customHeight="1">
      <c r="A5" s="6" t="s">
        <v>26</v>
      </c>
      <c r="B5" s="6" t="s">
        <v>94</v>
      </c>
    </row>
    <row r="6" spans="1:2" ht="23.1" customHeight="1">
      <c r="A6" s="8" t="s">
        <v>121</v>
      </c>
      <c r="B6" s="22">
        <v>0</v>
      </c>
    </row>
    <row r="7" spans="1:2" ht="23.1" customHeight="1">
      <c r="A7" s="8" t="s">
        <v>122</v>
      </c>
      <c r="B7" s="22">
        <v>154514681</v>
      </c>
    </row>
    <row r="8" spans="1:2" ht="23.1" customHeight="1">
      <c r="A8" s="8" t="s">
        <v>123</v>
      </c>
      <c r="B8" s="22">
        <v>0</v>
      </c>
    </row>
    <row r="9" spans="1:2" ht="23.1" customHeight="1">
      <c r="A9" s="8"/>
      <c r="B9" s="22"/>
    </row>
    <row r="10" spans="1:2" ht="23.1" customHeight="1">
      <c r="A10" s="8"/>
      <c r="B10" s="22"/>
    </row>
    <row r="11" spans="1:2" ht="18" customHeight="1">
      <c r="A11" s="10" t="s">
        <v>10</v>
      </c>
      <c r="B11" s="23">
        <f>SUM(B6:B10)</f>
        <v>154514681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2"/>
  <sheetViews>
    <sheetView workbookViewId="0">
      <selection activeCell="B42" sqref="B42"/>
    </sheetView>
  </sheetViews>
  <sheetFormatPr defaultColWidth="8.875" defaultRowHeight="10.5"/>
  <cols>
    <col min="1" max="1" width="49.5625" style="2" bestFit="1" customWidth="1"/>
    <col min="2" max="11" width="15.375" style="2" customWidth="1"/>
    <col min="12" max="16384" width="8.875" style="2"/>
  </cols>
  <sheetData>
    <row r="1" spans="1:10" ht="21">
      <c r="A1" s="1" t="s">
        <v>0</v>
      </c>
    </row>
    <row r="2" spans="1:10" ht="12.75">
      <c r="A2" s="3" t="s">
        <v>154</v>
      </c>
    </row>
    <row r="3" spans="1:10" ht="12.75">
      <c r="A3" s="3" t="s">
        <v>228</v>
      </c>
    </row>
    <row r="4" spans="1:10" ht="12.75">
      <c r="A4" s="3" t="s">
        <v>153</v>
      </c>
    </row>
    <row r="5" spans="1:10" ht="12.75">
      <c r="A5" s="4" t="s">
        <v>1</v>
      </c>
      <c r="H5" s="5" t="s">
        <v>188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2.75">
      <c r="A12" s="4" t="s">
        <v>11</v>
      </c>
      <c r="J12" s="5" t="s">
        <v>188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156</v>
      </c>
      <c r="B14" s="22">
        <v>9000000</v>
      </c>
      <c r="C14" s="22">
        <v>91869898</v>
      </c>
      <c r="D14" s="22">
        <v>17674724</v>
      </c>
      <c r="E14" s="22">
        <v>74195174</v>
      </c>
      <c r="F14" s="22">
        <v>10000000</v>
      </c>
      <c r="G14" s="32">
        <v>0.9</v>
      </c>
      <c r="H14" s="22">
        <v>66775656.600000001</v>
      </c>
      <c r="I14" s="22">
        <v>0</v>
      </c>
      <c r="J14" s="22">
        <v>9000000</v>
      </c>
    </row>
    <row r="15" spans="1:10" ht="18" customHeight="1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>
      <c r="A16" s="8"/>
      <c r="B16" s="22"/>
      <c r="C16" s="22"/>
      <c r="D16" s="22"/>
      <c r="E16" s="22"/>
      <c r="F16" s="22"/>
      <c r="G16" s="9"/>
      <c r="H16" s="22"/>
      <c r="I16" s="22"/>
      <c r="J16" s="22"/>
    </row>
    <row r="17" spans="1:11" ht="18" customHeight="1">
      <c r="A17" s="10" t="s">
        <v>10</v>
      </c>
      <c r="B17" s="22"/>
      <c r="C17" s="22"/>
      <c r="D17" s="22"/>
      <c r="E17" s="22"/>
      <c r="F17" s="22"/>
      <c r="G17" s="9"/>
      <c r="H17" s="22"/>
      <c r="I17" s="22"/>
      <c r="J17" s="22"/>
    </row>
    <row r="19" spans="1:11" ht="12.75">
      <c r="A19" s="4" t="s">
        <v>21</v>
      </c>
      <c r="K19" s="5" t="s">
        <v>188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157</v>
      </c>
      <c r="B21" s="22">
        <v>449000</v>
      </c>
      <c r="C21" s="22">
        <v>2538752000</v>
      </c>
      <c r="D21" s="22">
        <v>1461612000</v>
      </c>
      <c r="E21" s="22">
        <v>1077140000</v>
      </c>
      <c r="F21" s="22">
        <v>480000000</v>
      </c>
      <c r="G21" s="32">
        <v>9.3541666666666664E-4</v>
      </c>
      <c r="H21" s="22">
        <v>1007574.7083333333</v>
      </c>
      <c r="I21" s="22">
        <v>0</v>
      </c>
      <c r="J21" s="22">
        <v>449000</v>
      </c>
      <c r="K21" s="22">
        <v>449000</v>
      </c>
    </row>
    <row r="22" spans="1:11" ht="18" customHeight="1">
      <c r="A22" s="8" t="s">
        <v>158</v>
      </c>
      <c r="B22" s="22">
        <v>400000</v>
      </c>
      <c r="C22" s="22">
        <v>2614069134</v>
      </c>
      <c r="D22" s="22">
        <v>1377702385</v>
      </c>
      <c r="E22" s="22">
        <v>1236366749</v>
      </c>
      <c r="F22" s="22">
        <v>90000000</v>
      </c>
      <c r="G22" s="32">
        <v>4.4444444444444444E-3</v>
      </c>
      <c r="H22" s="22">
        <v>5494963.3288888885</v>
      </c>
      <c r="I22" s="22">
        <v>0</v>
      </c>
      <c r="J22" s="22">
        <v>400000</v>
      </c>
      <c r="K22" s="22">
        <v>400000</v>
      </c>
    </row>
    <row r="23" spans="1:11" ht="18" customHeight="1">
      <c r="A23" s="8" t="s">
        <v>159</v>
      </c>
      <c r="B23" s="22">
        <v>1760000</v>
      </c>
      <c r="C23" s="22">
        <v>81929823383</v>
      </c>
      <c r="D23" s="22">
        <v>79274741124</v>
      </c>
      <c r="E23" s="22">
        <v>2655082259</v>
      </c>
      <c r="F23" s="22">
        <v>2119020000</v>
      </c>
      <c r="G23" s="32">
        <v>8.3057262319374055E-4</v>
      </c>
      <c r="H23" s="22">
        <v>2205238.6366527923</v>
      </c>
      <c r="I23" s="22">
        <v>0</v>
      </c>
      <c r="J23" s="22">
        <v>1760000</v>
      </c>
      <c r="K23" s="22">
        <v>1760000</v>
      </c>
    </row>
    <row r="24" spans="1:11" ht="18" customHeight="1">
      <c r="A24" s="8" t="s">
        <v>160</v>
      </c>
      <c r="B24" s="22">
        <v>200000</v>
      </c>
      <c r="C24" s="22">
        <v>3318107961</v>
      </c>
      <c r="D24" s="22">
        <v>281868553</v>
      </c>
      <c r="E24" s="22">
        <v>3036239408</v>
      </c>
      <c r="F24" s="22">
        <v>1177000000</v>
      </c>
      <c r="G24" s="32">
        <v>1.6992353440951571E-4</v>
      </c>
      <c r="H24" s="22">
        <v>515928.53152081562</v>
      </c>
      <c r="I24" s="22">
        <v>0</v>
      </c>
      <c r="J24" s="22">
        <v>200000</v>
      </c>
      <c r="K24" s="22">
        <v>200000</v>
      </c>
    </row>
    <row r="25" spans="1:11" ht="18" customHeight="1">
      <c r="A25" s="8" t="s">
        <v>161</v>
      </c>
      <c r="B25" s="22">
        <v>200000</v>
      </c>
      <c r="C25" s="22">
        <v>108963030</v>
      </c>
      <c r="D25" s="22">
        <v>47874772</v>
      </c>
      <c r="E25" s="22">
        <v>61088258</v>
      </c>
      <c r="F25" s="22">
        <v>47900000</v>
      </c>
      <c r="G25" s="32">
        <v>4.1753653444676405E-3</v>
      </c>
      <c r="H25" s="22">
        <v>255065.79540709811</v>
      </c>
      <c r="I25" s="22">
        <v>0</v>
      </c>
      <c r="J25" s="22">
        <v>200000</v>
      </c>
      <c r="K25" s="22">
        <v>200000</v>
      </c>
    </row>
    <row r="26" spans="1:11" ht="18" customHeight="1">
      <c r="A26" s="8" t="s">
        <v>162</v>
      </c>
      <c r="B26" s="22">
        <v>500000</v>
      </c>
      <c r="C26" s="22"/>
      <c r="D26" s="22"/>
      <c r="E26" s="22">
        <v>0</v>
      </c>
      <c r="F26" s="22"/>
      <c r="G26" s="32">
        <v>0</v>
      </c>
      <c r="H26" s="22">
        <v>0</v>
      </c>
      <c r="I26" s="22">
        <v>0</v>
      </c>
      <c r="J26" s="22">
        <v>500000</v>
      </c>
      <c r="K26" s="22">
        <v>500000</v>
      </c>
    </row>
    <row r="27" spans="1:11" ht="18" customHeight="1">
      <c r="A27" s="8" t="s">
        <v>163</v>
      </c>
      <c r="B27" s="22">
        <v>70000</v>
      </c>
      <c r="C27" s="22">
        <v>129167659</v>
      </c>
      <c r="D27" s="22">
        <v>46277670</v>
      </c>
      <c r="E27" s="22">
        <v>82889989</v>
      </c>
      <c r="F27" s="22">
        <v>72400238</v>
      </c>
      <c r="G27" s="32">
        <v>9.6684765041794472E-4</v>
      </c>
      <c r="H27" s="22">
        <v>80141.991107819282</v>
      </c>
      <c r="I27" s="22">
        <v>0</v>
      </c>
      <c r="J27" s="22">
        <v>70000</v>
      </c>
      <c r="K27" s="22">
        <v>70000</v>
      </c>
    </row>
    <row r="28" spans="1:11" ht="18" customHeight="1">
      <c r="A28" s="8" t="s">
        <v>164</v>
      </c>
      <c r="B28" s="22">
        <v>220000</v>
      </c>
      <c r="C28" s="22">
        <v>129167659</v>
      </c>
      <c r="D28" s="22">
        <v>46277670</v>
      </c>
      <c r="E28" s="22">
        <v>82889989</v>
      </c>
      <c r="F28" s="22">
        <v>72400238</v>
      </c>
      <c r="G28" s="32">
        <v>3.0386640441706836E-3</v>
      </c>
      <c r="H28" s="22">
        <v>251874.82919600347</v>
      </c>
      <c r="I28" s="22">
        <v>0</v>
      </c>
      <c r="J28" s="22">
        <v>220000</v>
      </c>
      <c r="K28" s="22">
        <v>220000</v>
      </c>
    </row>
    <row r="29" spans="1:11" ht="18" customHeight="1">
      <c r="A29" s="8" t="s">
        <v>165</v>
      </c>
      <c r="B29" s="22">
        <v>1249000</v>
      </c>
      <c r="C29" s="22">
        <v>507909000000</v>
      </c>
      <c r="D29" s="22">
        <v>477528000000</v>
      </c>
      <c r="E29" s="22">
        <v>30381000000</v>
      </c>
      <c r="F29" s="22">
        <v>3984176644</v>
      </c>
      <c r="G29" s="32">
        <v>3.1349011642868314E-4</v>
      </c>
      <c r="H29" s="22">
        <v>9524143.2272198219</v>
      </c>
      <c r="I29" s="22">
        <v>0</v>
      </c>
      <c r="J29" s="22">
        <v>1249000</v>
      </c>
      <c r="K29" s="22">
        <v>1249000</v>
      </c>
    </row>
    <row r="30" spans="1:11" ht="18" customHeight="1">
      <c r="A30" s="8" t="s">
        <v>166</v>
      </c>
      <c r="B30" s="22">
        <v>30000</v>
      </c>
      <c r="C30" s="22">
        <v>2546090664</v>
      </c>
      <c r="D30" s="22">
        <v>598561329</v>
      </c>
      <c r="E30" s="22">
        <v>1947529335</v>
      </c>
      <c r="F30" s="22">
        <v>400000000</v>
      </c>
      <c r="G30" s="32">
        <v>7.4999999999999993E-5</v>
      </c>
      <c r="H30" s="22">
        <v>146064.70012499997</v>
      </c>
      <c r="I30" s="22">
        <v>0</v>
      </c>
      <c r="J30" s="22">
        <v>30000</v>
      </c>
      <c r="K30" s="22">
        <v>30000</v>
      </c>
    </row>
    <row r="31" spans="1:11" ht="18" customHeight="1">
      <c r="A31" s="8" t="s">
        <v>167</v>
      </c>
      <c r="B31" s="22">
        <v>400000</v>
      </c>
      <c r="C31" s="22">
        <v>24834865000000</v>
      </c>
      <c r="D31" s="22">
        <v>24466761000000</v>
      </c>
      <c r="E31" s="22">
        <v>368104000000</v>
      </c>
      <c r="F31" s="22">
        <v>16602000000</v>
      </c>
      <c r="G31" s="32">
        <v>2.4093482712926154E-5</v>
      </c>
      <c r="H31" s="22">
        <v>8868907.3605589699</v>
      </c>
      <c r="I31" s="22">
        <v>0</v>
      </c>
      <c r="J31" s="22">
        <v>400000</v>
      </c>
      <c r="K31" s="22">
        <v>400000</v>
      </c>
    </row>
    <row r="32" spans="1:11" ht="18" customHeight="1">
      <c r="A32" s="10" t="s">
        <v>10</v>
      </c>
      <c r="B32" s="22">
        <f>SUM(B21:B31)</f>
        <v>5478000</v>
      </c>
      <c r="C32" s="22">
        <f t="shared" ref="C32:K32" si="0">SUM(C21:C31)</f>
        <v>25436088141490</v>
      </c>
      <c r="D32" s="22">
        <f t="shared" si="0"/>
        <v>25027423915503</v>
      </c>
      <c r="E32" s="22">
        <f t="shared" si="0"/>
        <v>408664225987</v>
      </c>
      <c r="F32" s="22">
        <f t="shared" si="0"/>
        <v>25044897120</v>
      </c>
      <c r="G32" s="9">
        <f t="shared" si="0"/>
        <v>1.4973817906912247E-2</v>
      </c>
      <c r="H32" s="22">
        <f t="shared" si="0"/>
        <v>28349903.109010547</v>
      </c>
      <c r="I32" s="22">
        <f t="shared" si="0"/>
        <v>0</v>
      </c>
      <c r="J32" s="22">
        <f t="shared" si="0"/>
        <v>5478000</v>
      </c>
      <c r="K32" s="22">
        <f t="shared" si="0"/>
        <v>5478000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63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20"/>
  <sheetViews>
    <sheetView workbookViewId="0">
      <selection activeCell="B42" sqref="B42"/>
    </sheetView>
  </sheetViews>
  <sheetFormatPr defaultColWidth="8.875" defaultRowHeight="10.5"/>
  <cols>
    <col min="1" max="1" width="28.875" style="2" bestFit="1" customWidth="1"/>
    <col min="2" max="7" width="18.625" style="2" customWidth="1"/>
    <col min="8" max="16384" width="8.875" style="2"/>
  </cols>
  <sheetData>
    <row r="1" spans="1:7" ht="21">
      <c r="A1" s="1" t="s">
        <v>25</v>
      </c>
    </row>
    <row r="2" spans="1:7" ht="12.75">
      <c r="A2" s="3" t="s">
        <v>154</v>
      </c>
    </row>
    <row r="3" spans="1:7" ht="12.75">
      <c r="A3" s="3" t="s">
        <v>228</v>
      </c>
    </row>
    <row r="4" spans="1:7" ht="12.75">
      <c r="A4" s="3" t="s">
        <v>153</v>
      </c>
      <c r="G4" s="5" t="s">
        <v>188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168</v>
      </c>
      <c r="B6" s="33">
        <v>1546937174</v>
      </c>
      <c r="C6" s="33">
        <v>0</v>
      </c>
      <c r="D6" s="33">
        <v>0</v>
      </c>
      <c r="E6" s="33">
        <v>0</v>
      </c>
      <c r="F6" s="33">
        <v>1546937174</v>
      </c>
      <c r="G6" s="33">
        <v>1451937174</v>
      </c>
    </row>
    <row r="7" spans="1:7" ht="18" customHeight="1">
      <c r="A7" s="8" t="s">
        <v>169</v>
      </c>
      <c r="B7" s="33">
        <v>126766077</v>
      </c>
      <c r="C7" s="33">
        <v>0</v>
      </c>
      <c r="D7" s="33">
        <v>0</v>
      </c>
      <c r="E7" s="33">
        <v>0</v>
      </c>
      <c r="F7" s="33">
        <v>126766077</v>
      </c>
      <c r="G7" s="33">
        <v>126766077</v>
      </c>
    </row>
    <row r="8" spans="1:7" ht="18" customHeight="1">
      <c r="A8" s="8" t="s">
        <v>170</v>
      </c>
      <c r="B8" s="33">
        <v>152505439</v>
      </c>
      <c r="C8" s="33">
        <v>0</v>
      </c>
      <c r="D8" s="33">
        <v>0</v>
      </c>
      <c r="E8" s="33">
        <v>0</v>
      </c>
      <c r="F8" s="33">
        <v>152505439</v>
      </c>
      <c r="G8" s="33">
        <v>152505439</v>
      </c>
    </row>
    <row r="9" spans="1:7" ht="18" customHeight="1">
      <c r="A9" s="8" t="s">
        <v>171</v>
      </c>
      <c r="B9" s="33">
        <v>2909988</v>
      </c>
      <c r="C9" s="33">
        <v>0</v>
      </c>
      <c r="D9" s="33">
        <v>0</v>
      </c>
      <c r="E9" s="33">
        <v>0</v>
      </c>
      <c r="F9" s="33">
        <v>2909988</v>
      </c>
      <c r="G9" s="33">
        <v>2909988</v>
      </c>
    </row>
    <row r="10" spans="1:7" ht="18" customHeight="1">
      <c r="A10" s="8" t="s">
        <v>172</v>
      </c>
      <c r="B10" s="33">
        <v>430884</v>
      </c>
      <c r="C10" s="33">
        <v>0</v>
      </c>
      <c r="D10" s="33">
        <v>0</v>
      </c>
      <c r="E10" s="33">
        <v>0</v>
      </c>
      <c r="F10" s="33">
        <v>430884</v>
      </c>
      <c r="G10" s="33">
        <v>430884</v>
      </c>
    </row>
    <row r="11" spans="1:7" ht="18" customHeight="1">
      <c r="A11" s="8" t="s">
        <v>173</v>
      </c>
      <c r="B11" s="33">
        <v>10000000</v>
      </c>
      <c r="C11" s="33">
        <v>0</v>
      </c>
      <c r="D11" s="33">
        <v>0</v>
      </c>
      <c r="E11" s="33">
        <v>0</v>
      </c>
      <c r="F11" s="33">
        <v>10000000</v>
      </c>
      <c r="G11" s="33">
        <v>10000000</v>
      </c>
    </row>
    <row r="12" spans="1:7" ht="18" customHeight="1">
      <c r="A12" s="8" t="s">
        <v>229</v>
      </c>
      <c r="B12" s="33">
        <v>21554704</v>
      </c>
      <c r="C12" s="33">
        <v>0</v>
      </c>
      <c r="D12" s="33">
        <v>0</v>
      </c>
      <c r="E12" s="33">
        <v>0</v>
      </c>
      <c r="F12" s="33">
        <v>21554704</v>
      </c>
      <c r="G12" s="33">
        <v>21554704</v>
      </c>
    </row>
    <row r="13" spans="1:7" ht="18" customHeight="1">
      <c r="A13" s="8" t="s">
        <v>230</v>
      </c>
      <c r="B13" s="33">
        <v>48570480</v>
      </c>
      <c r="C13" s="33">
        <v>0</v>
      </c>
      <c r="D13" s="33">
        <v>0</v>
      </c>
      <c r="E13" s="33">
        <v>0</v>
      </c>
      <c r="F13" s="33">
        <v>48570480</v>
      </c>
      <c r="G13" s="33">
        <v>48570480</v>
      </c>
    </row>
    <row r="14" spans="1:7" ht="18" customHeight="1">
      <c r="A14" s="8" t="s">
        <v>231</v>
      </c>
      <c r="B14" s="33">
        <v>6800229</v>
      </c>
      <c r="C14" s="33">
        <v>0</v>
      </c>
      <c r="D14" s="33">
        <v>0</v>
      </c>
      <c r="E14" s="33">
        <v>0</v>
      </c>
      <c r="F14" s="33">
        <v>6800229</v>
      </c>
      <c r="G14" s="33">
        <v>6800229</v>
      </c>
    </row>
    <row r="15" spans="1:7" ht="18" customHeight="1">
      <c r="A15" s="8" t="s">
        <v>232</v>
      </c>
      <c r="B15" s="33">
        <v>50000000</v>
      </c>
      <c r="C15" s="33">
        <v>0</v>
      </c>
      <c r="D15" s="33">
        <v>0</v>
      </c>
      <c r="E15" s="33">
        <v>0</v>
      </c>
      <c r="F15" s="33">
        <v>50000000</v>
      </c>
      <c r="G15" s="33">
        <v>50000000</v>
      </c>
    </row>
    <row r="16" spans="1:7" ht="18" customHeight="1">
      <c r="A16" s="8" t="s">
        <v>174</v>
      </c>
      <c r="B16" s="33">
        <v>38709122</v>
      </c>
      <c r="C16" s="33">
        <v>0</v>
      </c>
      <c r="D16" s="33">
        <v>0</v>
      </c>
      <c r="E16" s="33">
        <v>0</v>
      </c>
      <c r="F16" s="33">
        <v>38709122</v>
      </c>
      <c r="G16" s="33">
        <v>38709122</v>
      </c>
    </row>
    <row r="17" spans="1:7" ht="18" customHeight="1">
      <c r="A17" s="8" t="s">
        <v>175</v>
      </c>
      <c r="B17" s="33">
        <v>1000000</v>
      </c>
      <c r="C17" s="33">
        <v>0</v>
      </c>
      <c r="D17" s="33">
        <v>0</v>
      </c>
      <c r="E17" s="33">
        <v>0</v>
      </c>
      <c r="F17" s="33">
        <v>1000000</v>
      </c>
      <c r="G17" s="33">
        <v>1000000</v>
      </c>
    </row>
    <row r="18" spans="1:7" ht="18" customHeight="1">
      <c r="A18" s="8" t="s">
        <v>176</v>
      </c>
      <c r="B18" s="33">
        <v>1006150</v>
      </c>
      <c r="C18" s="33">
        <v>0</v>
      </c>
      <c r="D18" s="33">
        <v>0</v>
      </c>
      <c r="E18" s="33">
        <v>0</v>
      </c>
      <c r="F18" s="33">
        <v>1006150</v>
      </c>
      <c r="G18" s="33">
        <v>1006150</v>
      </c>
    </row>
    <row r="19" spans="1:7" ht="18" customHeight="1">
      <c r="A19" s="8" t="s">
        <v>177</v>
      </c>
      <c r="B19" s="33">
        <v>29712825</v>
      </c>
      <c r="C19" s="33">
        <v>0</v>
      </c>
      <c r="D19" s="33">
        <v>0</v>
      </c>
      <c r="E19" s="33">
        <v>0</v>
      </c>
      <c r="F19" s="33">
        <v>29712825</v>
      </c>
      <c r="G19" s="33">
        <v>29712825</v>
      </c>
    </row>
    <row r="20" spans="1:7" ht="18" customHeight="1">
      <c r="A20" s="10" t="s">
        <v>10</v>
      </c>
      <c r="B20" s="33">
        <f t="shared" ref="B20:G20" si="0">SUM(B6:B19)</f>
        <v>2036903072</v>
      </c>
      <c r="C20" s="33">
        <f t="shared" si="0"/>
        <v>0</v>
      </c>
      <c r="D20" s="33">
        <f t="shared" si="0"/>
        <v>0</v>
      </c>
      <c r="E20" s="33">
        <f t="shared" si="0"/>
        <v>0</v>
      </c>
      <c r="F20" s="33">
        <f t="shared" si="0"/>
        <v>2036903072</v>
      </c>
      <c r="G20" s="33">
        <f t="shared" si="0"/>
        <v>1941903072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scale="91" fitToHeight="0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sheetPr>
    <pageSetUpPr fitToPage="1"/>
  </sheetPr>
  <dimension ref="A1:F8"/>
  <sheetViews>
    <sheetView workbookViewId="0">
      <selection activeCell="B42" sqref="B42"/>
    </sheetView>
  </sheetViews>
  <sheetFormatPr defaultColWidth="8.875" defaultRowHeight="10.5"/>
  <cols>
    <col min="1" max="1" width="28.5" style="2" customWidth="1"/>
    <col min="2" max="6" width="19.875" style="2" customWidth="1"/>
    <col min="7" max="16384" width="8.875" style="2"/>
  </cols>
  <sheetData>
    <row r="1" spans="1:6" ht="21">
      <c r="A1" s="1" t="s">
        <v>32</v>
      </c>
    </row>
    <row r="2" spans="1:6" ht="12.75">
      <c r="A2" s="3" t="s">
        <v>154</v>
      </c>
    </row>
    <row r="3" spans="1:6" ht="12.75">
      <c r="A3" s="3" t="s">
        <v>228</v>
      </c>
    </row>
    <row r="4" spans="1:6" ht="12.75">
      <c r="A4" s="3" t="s">
        <v>153</v>
      </c>
      <c r="F4" s="5" t="s">
        <v>188</v>
      </c>
    </row>
    <row r="5" spans="1:6" ht="22.5" customHeight="1">
      <c r="A5" s="45" t="s">
        <v>33</v>
      </c>
      <c r="B5" s="45" t="s">
        <v>34</v>
      </c>
      <c r="C5" s="45"/>
      <c r="D5" s="45" t="s">
        <v>35</v>
      </c>
      <c r="E5" s="45"/>
      <c r="F5" s="46" t="s">
        <v>36</v>
      </c>
    </row>
    <row r="6" spans="1:6" ht="22.5" customHeight="1">
      <c r="A6" s="45"/>
      <c r="B6" s="6" t="s">
        <v>37</v>
      </c>
      <c r="C6" s="7" t="s">
        <v>38</v>
      </c>
      <c r="D6" s="6" t="s">
        <v>37</v>
      </c>
      <c r="E6" s="7" t="s">
        <v>38</v>
      </c>
      <c r="F6" s="45"/>
    </row>
    <row r="7" spans="1:6" ht="18" customHeight="1">
      <c r="A7" s="8" t="s">
        <v>178</v>
      </c>
      <c r="B7" s="22">
        <v>0</v>
      </c>
      <c r="C7" s="22">
        <v>0</v>
      </c>
      <c r="D7" s="22">
        <v>0</v>
      </c>
      <c r="E7" s="22">
        <v>0</v>
      </c>
      <c r="F7" s="22">
        <v>2908618</v>
      </c>
    </row>
    <row r="8" spans="1:6" ht="18" customHeight="1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2908618</v>
      </c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sheetPr>
    <pageSetUpPr fitToPage="1"/>
  </sheetPr>
  <dimension ref="A1:G22"/>
  <sheetViews>
    <sheetView zoomScaleNormal="100" workbookViewId="0">
      <selection activeCell="B42" sqref="B42"/>
    </sheetView>
  </sheetViews>
  <sheetFormatPr defaultColWidth="8.875" defaultRowHeight="10.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>
      <c r="A1" s="1" t="s">
        <v>44</v>
      </c>
      <c r="E1" s="1" t="s">
        <v>39</v>
      </c>
    </row>
    <row r="2" spans="1:7" ht="12.75">
      <c r="A2" s="3" t="s">
        <v>154</v>
      </c>
      <c r="E2" s="3" t="s">
        <v>154</v>
      </c>
    </row>
    <row r="3" spans="1:7" ht="12.75">
      <c r="A3" s="3" t="s">
        <v>228</v>
      </c>
      <c r="E3" s="3" t="s">
        <v>228</v>
      </c>
    </row>
    <row r="4" spans="1:7" ht="12.75">
      <c r="A4" s="3" t="s">
        <v>153</v>
      </c>
      <c r="C4" s="5" t="s">
        <v>188</v>
      </c>
      <c r="G4" s="5" t="s">
        <v>188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>
      <c r="A7" s="8" t="s">
        <v>178</v>
      </c>
      <c r="B7" s="22">
        <v>2908618</v>
      </c>
      <c r="C7" s="22">
        <v>0</v>
      </c>
      <c r="E7" s="8" t="s">
        <v>178</v>
      </c>
      <c r="F7" s="22">
        <v>0</v>
      </c>
      <c r="G7" s="22">
        <v>0</v>
      </c>
    </row>
    <row r="8" spans="1:7" ht="18" customHeight="1" thickBot="1">
      <c r="A8" s="11" t="s">
        <v>42</v>
      </c>
      <c r="B8" s="34">
        <f>SUM(B6:B7)</f>
        <v>2908618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>
      <c r="A10" s="8" t="s">
        <v>179</v>
      </c>
      <c r="B10" s="22">
        <v>2596900</v>
      </c>
      <c r="C10" s="22">
        <v>88998</v>
      </c>
      <c r="E10" s="8" t="s">
        <v>179</v>
      </c>
      <c r="F10" s="22">
        <v>729204</v>
      </c>
      <c r="G10" s="22">
        <v>18822</v>
      </c>
    </row>
    <row r="11" spans="1:7" ht="18" customHeight="1">
      <c r="A11" s="8" t="s">
        <v>180</v>
      </c>
      <c r="B11" s="22">
        <v>7710840</v>
      </c>
      <c r="C11" s="22">
        <v>115822</v>
      </c>
      <c r="E11" s="8" t="s">
        <v>180</v>
      </c>
      <c r="F11" s="22">
        <v>2203240</v>
      </c>
      <c r="G11" s="22">
        <v>33094</v>
      </c>
    </row>
    <row r="12" spans="1:7" ht="18" customHeight="1">
      <c r="A12" s="8" t="s">
        <v>181</v>
      </c>
      <c r="B12" s="22">
        <v>623500</v>
      </c>
      <c r="C12" s="22">
        <v>5904</v>
      </c>
      <c r="E12" s="8" t="s">
        <v>181</v>
      </c>
      <c r="F12" s="22">
        <v>306700</v>
      </c>
      <c r="G12" s="22">
        <v>2904</v>
      </c>
    </row>
    <row r="13" spans="1:7" ht="18" customHeight="1">
      <c r="A13" s="8" t="s">
        <v>182</v>
      </c>
      <c r="B13" s="22">
        <v>0</v>
      </c>
      <c r="C13" s="22">
        <v>0</v>
      </c>
      <c r="E13" s="8" t="s">
        <v>182</v>
      </c>
      <c r="F13" s="22">
        <v>0</v>
      </c>
      <c r="G13" s="22">
        <v>0</v>
      </c>
    </row>
    <row r="14" spans="1:7" ht="18" customHeight="1">
      <c r="A14" s="8" t="s">
        <v>183</v>
      </c>
      <c r="B14" s="22">
        <v>0</v>
      </c>
      <c r="C14" s="22">
        <v>0</v>
      </c>
      <c r="E14" s="8" t="s">
        <v>183</v>
      </c>
      <c r="F14" s="22">
        <v>0</v>
      </c>
      <c r="G14" s="22">
        <v>0</v>
      </c>
    </row>
    <row r="15" spans="1:7" ht="18" customHeight="1">
      <c r="A15" s="8" t="s">
        <v>184</v>
      </c>
      <c r="B15" s="22">
        <v>9012970</v>
      </c>
      <c r="C15" s="22">
        <v>165260</v>
      </c>
      <c r="E15" s="8" t="s">
        <v>184</v>
      </c>
      <c r="F15" s="22">
        <v>1762300</v>
      </c>
      <c r="G15" s="22">
        <v>32313</v>
      </c>
    </row>
    <row r="16" spans="1:7" ht="18" customHeight="1">
      <c r="A16" s="8" t="s">
        <v>185</v>
      </c>
      <c r="B16" s="22">
        <v>3280</v>
      </c>
      <c r="C16" s="22">
        <v>2355</v>
      </c>
      <c r="E16" s="8" t="s">
        <v>185</v>
      </c>
      <c r="F16" s="22">
        <v>0</v>
      </c>
      <c r="G16" s="22">
        <v>0</v>
      </c>
    </row>
    <row r="17" spans="1:7" ht="18" customHeight="1">
      <c r="A17" s="8" t="s">
        <v>186</v>
      </c>
      <c r="B17" s="22">
        <v>32400</v>
      </c>
      <c r="C17" s="22">
        <v>5025</v>
      </c>
      <c r="E17" s="8" t="s">
        <v>186</v>
      </c>
      <c r="F17" s="22">
        <v>117450</v>
      </c>
      <c r="G17" s="22">
        <v>18217</v>
      </c>
    </row>
    <row r="18" spans="1:7" ht="18" customHeight="1">
      <c r="A18" s="8" t="s">
        <v>233</v>
      </c>
      <c r="B18" s="22">
        <v>0</v>
      </c>
      <c r="C18" s="22">
        <v>0</v>
      </c>
      <c r="E18" s="8" t="s">
        <v>233</v>
      </c>
      <c r="F18" s="22">
        <v>25190</v>
      </c>
      <c r="G18" s="22">
        <v>0</v>
      </c>
    </row>
    <row r="19" spans="1:7" ht="18" customHeight="1">
      <c r="A19" s="8" t="s">
        <v>187</v>
      </c>
      <c r="B19" s="22">
        <v>503590</v>
      </c>
      <c r="C19" s="22">
        <v>48945</v>
      </c>
      <c r="E19" s="8" t="s">
        <v>187</v>
      </c>
      <c r="F19" s="22">
        <v>68850</v>
      </c>
      <c r="G19" s="22">
        <v>6692</v>
      </c>
    </row>
    <row r="20" spans="1:7" ht="18" customHeight="1">
      <c r="A20" s="8"/>
      <c r="B20" s="22"/>
      <c r="C20" s="22"/>
      <c r="E20" s="8"/>
      <c r="F20" s="22"/>
      <c r="G20" s="22"/>
    </row>
    <row r="21" spans="1:7" ht="18" customHeight="1" thickBot="1">
      <c r="A21" s="11" t="s">
        <v>42</v>
      </c>
      <c r="B21" s="34">
        <f>SUM(B10:B20)</f>
        <v>20483480</v>
      </c>
      <c r="C21" s="34">
        <f>SUM(C10:C20)</f>
        <v>432309</v>
      </c>
      <c r="E21" s="11" t="s">
        <v>42</v>
      </c>
      <c r="F21" s="34">
        <f>SUM(F10:F20)</f>
        <v>5212934</v>
      </c>
      <c r="G21" s="34">
        <f>SUM(G10:G20)</f>
        <v>112042</v>
      </c>
    </row>
    <row r="22" spans="1:7" ht="18" customHeight="1" thickTop="1">
      <c r="A22" s="10" t="s">
        <v>10</v>
      </c>
      <c r="B22" s="23">
        <f>SUM(B21,B8)</f>
        <v>23392098</v>
      </c>
      <c r="C22" s="23">
        <f>SUM(C21,C8)</f>
        <v>432309</v>
      </c>
      <c r="E22" s="10" t="s">
        <v>10</v>
      </c>
      <c r="F22" s="23">
        <f>SUM(F21,F8)</f>
        <v>5212934</v>
      </c>
      <c r="G22" s="23">
        <f>SUM(G21,G8)</f>
        <v>112042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B42" sqref="B42"/>
    </sheetView>
  </sheetViews>
  <sheetFormatPr defaultColWidth="8.875" defaultRowHeight="10.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>
      <c r="A1" s="1" t="s">
        <v>45</v>
      </c>
    </row>
    <row r="2" spans="1:11" ht="12.75">
      <c r="A2" s="3" t="s">
        <v>154</v>
      </c>
    </row>
    <row r="3" spans="1:11" ht="12.75">
      <c r="A3" s="3" t="s">
        <v>228</v>
      </c>
    </row>
    <row r="4" spans="1:11" ht="12.75">
      <c r="A4" s="3" t="s">
        <v>153</v>
      </c>
      <c r="K4" s="5" t="s">
        <v>188</v>
      </c>
    </row>
    <row r="5" spans="1:11" ht="22.5" customHeight="1">
      <c r="A5" s="49" t="s">
        <v>26</v>
      </c>
      <c r="B5" s="47" t="s">
        <v>46</v>
      </c>
      <c r="C5" s="12"/>
      <c r="D5" s="51" t="s">
        <v>47</v>
      </c>
      <c r="E5" s="53" t="s">
        <v>48</v>
      </c>
      <c r="F5" s="49" t="s">
        <v>49</v>
      </c>
      <c r="G5" s="53" t="s">
        <v>50</v>
      </c>
      <c r="H5" s="47" t="s">
        <v>51</v>
      </c>
      <c r="I5" s="13"/>
      <c r="J5" s="14"/>
      <c r="K5" s="49" t="s">
        <v>30</v>
      </c>
    </row>
    <row r="6" spans="1:11" ht="22.5" customHeight="1">
      <c r="A6" s="50"/>
      <c r="B6" s="48"/>
      <c r="C6" s="15" t="s">
        <v>52</v>
      </c>
      <c r="D6" s="52"/>
      <c r="E6" s="54"/>
      <c r="F6" s="50"/>
      <c r="G6" s="54"/>
      <c r="H6" s="48"/>
      <c r="I6" s="6" t="s">
        <v>53</v>
      </c>
      <c r="J6" s="6" t="s">
        <v>54</v>
      </c>
      <c r="K6" s="50"/>
    </row>
    <row r="7" spans="1:11" ht="18" customHeight="1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>
      <c r="A8" s="8" t="s">
        <v>56</v>
      </c>
      <c r="B8" s="22"/>
      <c r="C8" s="24"/>
      <c r="D8" s="22"/>
      <c r="E8" s="22"/>
      <c r="F8" s="22"/>
      <c r="G8" s="22"/>
      <c r="H8" s="22"/>
      <c r="I8" s="22"/>
      <c r="J8" s="22"/>
      <c r="K8" s="22"/>
    </row>
    <row r="9" spans="1:11" ht="18" customHeight="1">
      <c r="A9" s="8" t="s">
        <v>57</v>
      </c>
      <c r="B9" s="22"/>
      <c r="C9" s="24"/>
      <c r="D9" s="22"/>
      <c r="E9" s="22"/>
      <c r="F9" s="22"/>
      <c r="G9" s="22"/>
      <c r="H9" s="22"/>
      <c r="I9" s="22"/>
      <c r="J9" s="22"/>
      <c r="K9" s="22"/>
    </row>
    <row r="10" spans="1:11" ht="18" customHeight="1">
      <c r="A10" s="8" t="s">
        <v>58</v>
      </c>
      <c r="B10" s="22"/>
      <c r="C10" s="24"/>
      <c r="D10" s="22"/>
      <c r="E10" s="22"/>
      <c r="F10" s="22"/>
      <c r="G10" s="22"/>
      <c r="H10" s="22"/>
      <c r="I10" s="22"/>
      <c r="J10" s="22"/>
      <c r="K10" s="22"/>
    </row>
    <row r="11" spans="1:11" ht="18" customHeight="1">
      <c r="A11" s="8" t="s">
        <v>59</v>
      </c>
      <c r="B11" s="22"/>
      <c r="C11" s="24"/>
      <c r="D11" s="22"/>
      <c r="E11" s="22"/>
      <c r="F11" s="22"/>
      <c r="G11" s="22"/>
      <c r="H11" s="22"/>
      <c r="I11" s="22"/>
      <c r="J11" s="22"/>
      <c r="K11" s="22"/>
    </row>
    <row r="12" spans="1:11" ht="18" customHeight="1">
      <c r="A12" s="8" t="s">
        <v>60</v>
      </c>
      <c r="B12" s="22"/>
      <c r="C12" s="24"/>
      <c r="D12" s="22"/>
      <c r="E12" s="22"/>
      <c r="F12" s="22"/>
      <c r="G12" s="22"/>
      <c r="H12" s="22"/>
      <c r="I12" s="22"/>
      <c r="J12" s="22"/>
      <c r="K12" s="22"/>
    </row>
    <row r="13" spans="1:11" ht="18" customHeight="1">
      <c r="A13" s="8" t="s">
        <v>61</v>
      </c>
      <c r="B13" s="22"/>
      <c r="C13" s="24"/>
      <c r="D13" s="22"/>
      <c r="E13" s="22"/>
      <c r="F13" s="22"/>
      <c r="G13" s="22"/>
      <c r="H13" s="22"/>
      <c r="I13" s="22"/>
      <c r="J13" s="22"/>
      <c r="K13" s="22"/>
    </row>
    <row r="14" spans="1:11" ht="18" customHeight="1">
      <c r="A14" s="8" t="s">
        <v>62</v>
      </c>
      <c r="B14" s="22"/>
      <c r="C14" s="24"/>
      <c r="D14" s="22"/>
      <c r="E14" s="22"/>
      <c r="F14" s="22"/>
      <c r="G14" s="22"/>
      <c r="H14" s="22"/>
      <c r="I14" s="22"/>
      <c r="J14" s="22"/>
      <c r="K14" s="22"/>
    </row>
    <row r="15" spans="1:11" ht="18" customHeight="1">
      <c r="A15" s="8" t="s">
        <v>63</v>
      </c>
      <c r="B15" s="22"/>
      <c r="C15" s="24"/>
      <c r="D15" s="22"/>
      <c r="E15" s="22"/>
      <c r="F15" s="22"/>
      <c r="G15" s="22"/>
      <c r="H15" s="22"/>
      <c r="I15" s="22"/>
      <c r="J15" s="22"/>
      <c r="K15" s="22"/>
    </row>
    <row r="16" spans="1:11" ht="18" customHeight="1">
      <c r="A16" s="8" t="s">
        <v>64</v>
      </c>
      <c r="B16" s="22"/>
      <c r="C16" s="24"/>
      <c r="D16" s="22"/>
      <c r="E16" s="22"/>
      <c r="F16" s="22"/>
      <c r="G16" s="22"/>
      <c r="H16" s="22"/>
      <c r="I16" s="22"/>
      <c r="J16" s="22"/>
      <c r="K16" s="22"/>
    </row>
    <row r="17" spans="1:11" ht="18" customHeight="1">
      <c r="A17" s="8" t="s">
        <v>65</v>
      </c>
      <c r="B17" s="22"/>
      <c r="C17" s="24"/>
      <c r="D17" s="22"/>
      <c r="E17" s="22"/>
      <c r="F17" s="22"/>
      <c r="G17" s="22"/>
      <c r="H17" s="22"/>
      <c r="I17" s="22"/>
      <c r="J17" s="22"/>
      <c r="K17" s="22"/>
    </row>
    <row r="18" spans="1:11" ht="18" customHeight="1">
      <c r="A18" s="8" t="s">
        <v>61</v>
      </c>
      <c r="B18" s="22"/>
      <c r="C18" s="24"/>
      <c r="D18" s="22"/>
      <c r="E18" s="22"/>
      <c r="F18" s="22"/>
      <c r="G18" s="22"/>
      <c r="H18" s="22"/>
      <c r="I18" s="22"/>
      <c r="J18" s="22"/>
      <c r="K18" s="22"/>
    </row>
    <row r="19" spans="1:11" ht="18" customHeight="1">
      <c r="A19" s="10" t="s">
        <v>66</v>
      </c>
      <c r="B19" s="22"/>
      <c r="C19" s="24"/>
      <c r="D19" s="22"/>
      <c r="E19" s="22"/>
      <c r="F19" s="22"/>
      <c r="G19" s="22"/>
      <c r="H19" s="22"/>
      <c r="I19" s="22"/>
      <c r="J19" s="22"/>
      <c r="K19" s="22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9370078740157483" right="0.39370078740157483" top="0.78740157480314965" bottom="0.39370078740157483" header="0.19685039370078741" footer="0.19685039370078741"/>
  <pageSetup paperSize="9" scale="74" fitToHeight="0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sheetPr>
    <pageSetUpPr fitToPage="1"/>
  </sheetPr>
  <dimension ref="A1:I6"/>
  <sheetViews>
    <sheetView workbookViewId="0">
      <selection activeCell="B42" sqref="B42"/>
    </sheetView>
  </sheetViews>
  <sheetFormatPr defaultColWidth="8.875" defaultRowHeight="10.5"/>
  <cols>
    <col min="1" max="1" width="22.875" style="2" customWidth="1"/>
    <col min="2" max="9" width="12.875" style="2" customWidth="1"/>
    <col min="10" max="16384" width="8.875" style="2"/>
  </cols>
  <sheetData>
    <row r="1" spans="1:9" ht="21">
      <c r="A1" s="1" t="s">
        <v>67</v>
      </c>
    </row>
    <row r="2" spans="1:9" ht="12.75">
      <c r="A2" s="3" t="s">
        <v>154</v>
      </c>
    </row>
    <row r="3" spans="1:9" ht="12.75">
      <c r="A3" s="3" t="s">
        <v>228</v>
      </c>
    </row>
    <row r="4" spans="1:9" ht="12.75">
      <c r="A4" s="3" t="s">
        <v>153</v>
      </c>
      <c r="I4" s="5" t="s">
        <v>188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5"/>
      <c r="B6" s="22"/>
      <c r="C6" s="22"/>
      <c r="D6" s="22"/>
      <c r="E6" s="22"/>
      <c r="F6" s="22"/>
      <c r="G6" s="22"/>
      <c r="H6" s="22"/>
      <c r="I6" s="22"/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sheetPr>
    <pageSetUpPr fitToPage="1"/>
  </sheetPr>
  <dimension ref="A1:J6"/>
  <sheetViews>
    <sheetView workbookViewId="0">
      <selection activeCell="B42" sqref="B42"/>
    </sheetView>
  </sheetViews>
  <sheetFormatPr defaultColWidth="8.875" defaultRowHeight="10.5"/>
  <cols>
    <col min="1" max="1" width="14.25" style="2" customWidth="1"/>
    <col min="2" max="10" width="12.625" style="2" customWidth="1"/>
    <col min="11" max="16384" width="8.875" style="2"/>
  </cols>
  <sheetData>
    <row r="1" spans="1:10" ht="21">
      <c r="A1" s="1" t="s">
        <v>76</v>
      </c>
    </row>
    <row r="2" spans="1:10" ht="12.75">
      <c r="A2" s="3" t="s">
        <v>154</v>
      </c>
    </row>
    <row r="3" spans="1:10" ht="12.75">
      <c r="A3" s="3" t="s">
        <v>228</v>
      </c>
    </row>
    <row r="4" spans="1:10" ht="12.75">
      <c r="A4" s="3" t="s">
        <v>153</v>
      </c>
      <c r="J4" s="5" t="s">
        <v>188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5"/>
      <c r="B6" s="22"/>
      <c r="C6" s="22"/>
      <c r="D6" s="22"/>
      <c r="E6" s="22"/>
      <c r="F6" s="22"/>
      <c r="G6" s="22"/>
      <c r="H6" s="22"/>
      <c r="I6" s="22"/>
      <c r="J6" s="22"/>
    </row>
  </sheetData>
  <phoneticPr fontId="3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sheetPr>
    <pageSetUpPr fitToPage="1"/>
  </sheetPr>
  <dimension ref="A1:B7"/>
  <sheetViews>
    <sheetView zoomScaleNormal="100" workbookViewId="0">
      <selection activeCell="B42" sqref="B42"/>
    </sheetView>
  </sheetViews>
  <sheetFormatPr defaultColWidth="8.875" defaultRowHeight="10.5"/>
  <cols>
    <col min="1" max="1" width="22.875" style="2" customWidth="1"/>
    <col min="2" max="2" width="112.875" style="2" customWidth="1"/>
    <col min="3" max="16384" width="8.875" style="2"/>
  </cols>
  <sheetData>
    <row r="1" spans="1:2" ht="21">
      <c r="A1" s="1" t="s">
        <v>86</v>
      </c>
    </row>
    <row r="2" spans="1:2" ht="12.75">
      <c r="A2" s="3" t="s">
        <v>154</v>
      </c>
    </row>
    <row r="3" spans="1:2" ht="12.75">
      <c r="A3" s="3" t="s">
        <v>228</v>
      </c>
    </row>
    <row r="4" spans="1:2" ht="12.75">
      <c r="A4" s="3" t="s">
        <v>153</v>
      </c>
      <c r="B4" s="5" t="s">
        <v>188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5"/>
      <c r="B6" s="23">
        <v>0</v>
      </c>
    </row>
    <row r="7" spans="1:2">
      <c r="A7" s="26"/>
      <c r="B7" s="26"/>
    </row>
  </sheetData>
  <phoneticPr fontId="3"/>
  <pageMargins left="0.39370078740157483" right="0.39370078740157483" top="0.78740157480314965" bottom="0.39370078740157483" header="0.19685039370078741" footer="0.19685039370078741"/>
  <pageSetup paperSize="9" scale="94" fitToHeight="0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財源の明細!Print_Area</vt:lpstr>
      <vt:lpstr>財源情報の明細!Print_Area</vt:lpstr>
      <vt:lpstr>財源の明細!Print_Titles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satou-k</cp:lastModifiedBy>
  <cp:lastPrinted>2023-03-16T01:51:11Z</cp:lastPrinted>
  <dcterms:created xsi:type="dcterms:W3CDTF">2020-12-22T08:16:50Z</dcterms:created>
  <dcterms:modified xsi:type="dcterms:W3CDTF">2023-03-16T01:52:33Z</dcterms:modified>
</cp:coreProperties>
</file>