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01.奈良県内\13.山添村\R05年度事業\02.契約後\90.成果品\01.財務書類\02.附属明細書\"/>
    </mc:Choice>
  </mc:AlternateContent>
  <xr:revisionPtr revIDLastSave="0" documentId="13_ncr:1_{D8C81D09-25C8-4847-9FE9-EFB7BFBA8DAC}" xr6:coauthVersionLast="47" xr6:coauthVersionMax="47" xr10:uidLastSave="{00000000-0000-0000-0000-000000000000}"/>
  <bookViews>
    <workbookView xWindow="-120" yWindow="-120" windowWidth="29040" windowHeight="15840" tabRatio="836" firstSheet="6" activeTab="12" xr2:uid="{D8FD485C-5F6D-4BCA-B768-511AD343A7F2}"/>
  </bookViews>
  <sheets>
    <sheet name="有形固定資産の明細" sheetId="16" r:id="rId1"/>
    <sheet name="投資及び出資金の明細" sheetId="2" r:id="rId2"/>
    <sheet name="基金の明細" sheetId="3" r:id="rId3"/>
    <sheet name="貸付金の明細" sheetId="4" r:id="rId4"/>
    <sheet name="長期延滞債権の明細" sheetId="6" r:id="rId5"/>
    <sheet name="地方債等（借入先別）の明細" sheetId="7" r:id="rId6"/>
    <sheet name="地方債等（利率別）の明細" sheetId="8" r:id="rId7"/>
    <sheet name="地方債等（返済期間別）の明細" sheetId="9" r:id="rId8"/>
    <sheet name="特定の契約条項が付された地方債等の概要" sheetId="10" r:id="rId9"/>
    <sheet name="引当金の明細" sheetId="11" r:id="rId10"/>
    <sheet name="補助金等の明細" sheetId="12" r:id="rId11"/>
    <sheet name="財源の明細" sheetId="13" r:id="rId12"/>
    <sheet name="財源情報の明細" sheetId="14" r:id="rId13"/>
    <sheet name="資金の明細" sheetId="15" r:id="rId14"/>
  </sheets>
  <definedNames>
    <definedName name="_xlnm._FilterDatabase" localSheetId="11" hidden="1">財源の明細!$A$5:$F$38</definedName>
    <definedName name="_xlnm.Print_Area" localSheetId="10">補助金等の明細!$A$1:$E$29</definedName>
    <definedName name="_xlnm.Print_Titles" localSheetId="0">有形固定資産の明細!$1:$5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1" l="1"/>
  <c r="C10" i="11"/>
  <c r="B10" i="11"/>
  <c r="B8" i="6" l="1"/>
  <c r="B16" i="6"/>
  <c r="B17" i="6" s="1"/>
  <c r="B17" i="3"/>
  <c r="G17" i="3"/>
  <c r="D28" i="12" l="1"/>
  <c r="D12" i="12" l="1"/>
  <c r="D27" i="12"/>
  <c r="F13" i="3" l="1"/>
  <c r="E36" i="13" l="1"/>
  <c r="E33" i="13"/>
  <c r="E30" i="13"/>
  <c r="E26" i="13"/>
  <c r="E23" i="13"/>
  <c r="E20" i="13"/>
  <c r="E27" i="13" l="1"/>
  <c r="E28" i="13" s="1"/>
  <c r="E37" i="13"/>
  <c r="E38" i="13" s="1"/>
  <c r="I17" i="2" l="1"/>
  <c r="J17" i="2"/>
  <c r="H17" i="2"/>
  <c r="C17" i="2"/>
  <c r="D17" i="2"/>
  <c r="E17" i="2"/>
  <c r="F17" i="2"/>
  <c r="B17" i="2"/>
  <c r="F8" i="11" l="1"/>
  <c r="F7" i="3" l="1"/>
  <c r="F8" i="3"/>
  <c r="F9" i="3"/>
  <c r="F10" i="3"/>
  <c r="F11" i="3"/>
  <c r="F12" i="3"/>
  <c r="F14" i="3"/>
  <c r="F15" i="3"/>
  <c r="F16" i="3"/>
  <c r="F6" i="3"/>
  <c r="F17" i="3" l="1"/>
  <c r="K31" i="2"/>
  <c r="B31" i="2"/>
  <c r="C31" i="2"/>
  <c r="D31" i="2"/>
  <c r="F9" i="11" l="1"/>
  <c r="F7" i="11"/>
  <c r="B11" i="15" l="1"/>
  <c r="C16" i="6" l="1"/>
  <c r="E10" i="11"/>
  <c r="F10" i="11"/>
  <c r="C17" i="6" l="1"/>
  <c r="F16" i="6"/>
  <c r="G8" i="6"/>
  <c r="F8" i="6"/>
  <c r="C8" i="6"/>
  <c r="D8" i="4"/>
  <c r="E8" i="4"/>
  <c r="F8" i="4"/>
  <c r="B8" i="4"/>
  <c r="F17" i="6" l="1"/>
  <c r="G16" i="6"/>
  <c r="G17" i="6" s="1"/>
  <c r="C8" i="4"/>
  <c r="C17" i="3"/>
  <c r="D17" i="3"/>
  <c r="E17" i="3"/>
  <c r="E31" i="2" l="1"/>
  <c r="F31" i="2"/>
  <c r="G31" i="2"/>
  <c r="H31" i="2"/>
  <c r="I31" i="2"/>
  <c r="J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satou-k</author>
  </authors>
  <commentList>
    <comment ref="F7" authorId="0" shapeId="0" xr:uid="{C2841BF5-8812-4A62-9230-A2CE784E80F6}">
      <text>
        <r>
          <rPr>
            <b/>
            <sz val="9"/>
            <color indexed="81"/>
            <rFont val="MS P ゴシック"/>
            <family val="3"/>
            <charset val="128"/>
          </rPr>
          <t>減価償却費
賞与引当金繰入額
退職手当引当金</t>
        </r>
      </text>
    </comment>
    <comment ref="F8" authorId="0" shapeId="0" xr:uid="{6E4E6AB9-71EE-43AA-98A3-E764433BACFF}">
      <text>
        <r>
          <rPr>
            <b/>
            <sz val="9"/>
            <color indexed="81"/>
            <rFont val="MS P ゴシック"/>
            <family val="3"/>
            <charset val="128"/>
          </rPr>
          <t>リース資産なし</t>
        </r>
      </text>
    </comment>
  </commentList>
</comments>
</file>

<file path=xl/sharedStrings.xml><?xml version="1.0" encoding="utf-8"?>
<sst xmlns="http://schemas.openxmlformats.org/spreadsheetml/2006/main" count="557" uniqueCount="248">
  <si>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</si>
  <si>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</si>
  <si>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</si>
  <si>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</si>
  <si>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</si>
  <si>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</si>
  <si>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</si>
  <si>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</si>
  <si>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</si>
  <si>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</si>
  <si>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</si>
  <si>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</si>
  <si>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</si>
  <si>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</si>
  <si>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</si>
  <si>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</si>
  <si>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</si>
  <si>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</si>
  <si>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</si>
  <si>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</si>
  <si>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</si>
  <si>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</si>
  <si>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</si>
  <si>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</si>
  <si>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</si>
  <si>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</si>
  <si>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</si>
  <si>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</si>
  <si>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</si>
  <si>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</si>
  <si>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</si>
  <si>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</si>
  <si>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</si>
  <si>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</si>
  <si>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</si>
  <si>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</si>
  <si>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</si>
  <si>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</si>
  <si>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</si>
  <si>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</si>
  <si>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</si>
  <si>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</si>
  <si>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</si>
  <si>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</si>
  <si>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</si>
  <si>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</si>
  <si>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</si>
  <si>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</si>
  <si>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</si>
  <si>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</si>
  <si>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</si>
  <si>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</si>
  <si>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</si>
  <si>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</si>
  <si>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</si>
  <si>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</si>
  <si>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</si>
  <si>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</si>
  <si>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</si>
  <si>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</si>
  <si>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</si>
  <si>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</si>
  <si>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</si>
  <si>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</si>
  <si>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</si>
  <si>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</si>
  <si>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</si>
  <si>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</si>
  <si>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</si>
  <si>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</si>
  <si>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</si>
  <si>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</si>
  <si>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</si>
  <si>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</si>
  <si>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</si>
  <si>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</si>
  <si>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</si>
  <si>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</si>
  <si>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</si>
  <si>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</si>
  <si>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</si>
  <si>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</si>
  <si>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</si>
  <si>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</si>
  <si>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</si>
  <si>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</si>
  <si>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</si>
  <si>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</si>
  <si>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</si>
  <si>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</si>
  <si>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</si>
  <si>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</si>
  <si>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</si>
  <si>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</si>
  <si>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</si>
  <si>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</si>
  <si>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</si>
  <si>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</si>
  <si>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</si>
  <si>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</si>
  <si>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</si>
  <si>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</si>
  <si>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</si>
  <si>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</si>
  <si>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</si>
  <si>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</si>
  <si>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</si>
  <si>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</si>
  <si>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</si>
  <si>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</si>
  <si>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</si>
  <si>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</si>
  <si>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</si>
  <si>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</si>
  <si>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</si>
  <si>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</si>
  <si>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</si>
  <si>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</si>
  <si>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退職手当引当金</t>
    <rPh sb="0" eb="7">
      <t>タイショクテアテヒキアテキン</t>
    </rPh>
    <phoneticPr fontId="3"/>
  </si>
  <si>
    <t>賞与引当金</t>
    <rPh sb="0" eb="5">
      <t>ショウヨヒキアテキン</t>
    </rPh>
    <phoneticPr fontId="3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</si>
  <si>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</si>
  <si>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</si>
  <si>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</si>
  <si>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</si>
  <si>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</si>
  <si>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</si>
  <si>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</si>
  <si>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</si>
  <si>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</si>
  <si>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</si>
  <si>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</si>
  <si>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-</t>
  </si>
  <si>
    <t>　土地</t>
  </si>
  <si>
    <t>　立木竹</t>
  </si>
  <si>
    <t>　建物</t>
  </si>
  <si>
    <t>　工作物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</si>
  <si>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</si>
  <si>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</si>
  <si>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</si>
  <si>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</si>
  <si>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</si>
  <si>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</si>
  <si>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</si>
  <si>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</si>
  <si>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</si>
  <si>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</si>
  <si>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</si>
  <si>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  <phoneticPr fontId="3"/>
  </si>
  <si>
    <t>　船舶</t>
  </si>
  <si>
    <t>　浮標等</t>
  </si>
  <si>
    <t>　航空機</t>
  </si>
  <si>
    <t>本年度償却額_x000D_
(F)</t>
  </si>
  <si>
    <t>自治体名：山添村</t>
  </si>
  <si>
    <t>山添村社会福祉協議会出捐金</t>
  </si>
  <si>
    <t>株券（奈良テレビ放送株式会社）</t>
  </si>
  <si>
    <t>株券（こまどりケーブル株式会社）</t>
  </si>
  <si>
    <t>奈良県農業信用基金協会出資金</t>
  </si>
  <si>
    <t>公益財団法人奈良県食肉公社（奈良県食肉流通センター出捐金）</t>
  </si>
  <si>
    <t>奈良県野菜価格安定基金出資金</t>
  </si>
  <si>
    <t>奈良県畜産会出資金（奈良県家畜畜産物衛生指導協会出資金）</t>
  </si>
  <si>
    <t>奈良県畜産会出資金（旧奈良県肉用子牛価格安定基金協会）</t>
    <rPh sb="0" eb="3">
      <t>ナラケン</t>
    </rPh>
    <rPh sb="3" eb="5">
      <t>チクサン</t>
    </rPh>
    <rPh sb="5" eb="6">
      <t>カイ</t>
    </rPh>
    <rPh sb="6" eb="9">
      <t>シュッシキン</t>
    </rPh>
    <rPh sb="10" eb="11">
      <t>キュウ</t>
    </rPh>
    <phoneticPr fontId="1"/>
  </si>
  <si>
    <t>奈良県信用保証協会出捐金</t>
  </si>
  <si>
    <t>砂防フロンティア整備推進機構出捐金</t>
    <rPh sb="10" eb="12">
      <t>スイシン</t>
    </rPh>
    <phoneticPr fontId="1"/>
  </si>
  <si>
    <t>地方公共団体金融機構（地方公営企業等金融機構出資金）</t>
    <rPh sb="11" eb="13">
      <t>チホウ</t>
    </rPh>
    <rPh sb="13" eb="15">
      <t>コウエイ</t>
    </rPh>
    <rPh sb="15" eb="17">
      <t>キギョウ</t>
    </rPh>
    <rPh sb="17" eb="18">
      <t>トウ</t>
    </rPh>
    <rPh sb="18" eb="20">
      <t>キンユウ</t>
    </rPh>
    <rPh sb="20" eb="22">
      <t>キコウ</t>
    </rPh>
    <rPh sb="22" eb="25">
      <t>シュッシキン</t>
    </rPh>
    <phoneticPr fontId="1"/>
  </si>
  <si>
    <t>財政調整基金</t>
  </si>
  <si>
    <t>減債基金</t>
  </si>
  <si>
    <t>地域福祉基金</t>
  </si>
  <si>
    <t>やまぞえふるさとづくり基金</t>
  </si>
  <si>
    <t>山添村土地開発基金</t>
  </si>
  <si>
    <t>ふるさと水と土保全基金</t>
  </si>
  <si>
    <t>住宅新築資金貸付金</t>
    <rPh sb="0" eb="6">
      <t>ジュウタクシンチクシキン</t>
    </rPh>
    <rPh sb="6" eb="9">
      <t>カシツケキン</t>
    </rPh>
    <phoneticPr fontId="3"/>
  </si>
  <si>
    <t>個人</t>
  </si>
  <si>
    <t>固定資産税</t>
  </si>
  <si>
    <t>種別割</t>
  </si>
  <si>
    <t>教育費負担金</t>
    <rPh sb="0" eb="3">
      <t>キョウイクヒ</t>
    </rPh>
    <rPh sb="3" eb="6">
      <t>フタンキン</t>
    </rPh>
    <phoneticPr fontId="3"/>
  </si>
  <si>
    <t>民生使用料</t>
    <rPh sb="0" eb="5">
      <t>ミンセイシヨウリョウ</t>
    </rPh>
    <phoneticPr fontId="3"/>
  </si>
  <si>
    <t>（単位：千円）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</si>
  <si>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</si>
  <si>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会計：一般会計等</t>
  </si>
  <si>
    <t>会計：一般会計等</t>
    <phoneticPr fontId="3"/>
  </si>
  <si>
    <t>ふるさと応援基金</t>
  </si>
  <si>
    <t>消防基金</t>
  </si>
  <si>
    <t>安全安心の村づくり基金</t>
  </si>
  <si>
    <t>後期高齢者医療療養給付費負担金</t>
  </si>
  <si>
    <t>奈良県後期高齢者医療広域連合</t>
  </si>
  <si>
    <t>県広域消防組合負担金</t>
  </si>
  <si>
    <t>奈良県広域消防組合</t>
  </si>
  <si>
    <t>個人</t>
    <rPh sb="0" eb="2">
      <t>コジン</t>
    </rPh>
    <phoneticPr fontId="3"/>
  </si>
  <si>
    <t>その他</t>
    <rPh sb="2" eb="3">
      <t>タ</t>
    </rPh>
    <phoneticPr fontId="3"/>
  </si>
  <si>
    <t>村社会福祉協議会補助金</t>
  </si>
  <si>
    <t>社会福祉法人　山添村社会福祉協議会</t>
  </si>
  <si>
    <t>山辺環境衛生組合負担金</t>
  </si>
  <si>
    <t>山辺環境衛生組合</t>
  </si>
  <si>
    <t>中山間地域等直接支払事業交付金</t>
  </si>
  <si>
    <t>神野山ふれあいの森施設管理補助金</t>
  </si>
  <si>
    <t>神野山観光協会</t>
  </si>
  <si>
    <t>合併処理浄化槽設置整備事業補助金</t>
  </si>
  <si>
    <t>茶防霜施設設置及び茶樹育成事業補助金</t>
  </si>
  <si>
    <t>（株）大和園</t>
  </si>
  <si>
    <t>防犯カメラ設置事業補助金</t>
  </si>
  <si>
    <t>大字　北野</t>
  </si>
  <si>
    <t>有害野生獣被害対策施設設置事業補助金</t>
  </si>
  <si>
    <t xml:space="preserve">村税                            </t>
  </si>
  <si>
    <t xml:space="preserve">地方譲与税                         </t>
  </si>
  <si>
    <t xml:space="preserve">利子割交付金                        </t>
  </si>
  <si>
    <t xml:space="preserve">配当割交付金                        </t>
  </si>
  <si>
    <t xml:space="preserve">株式等譲渡所得割交付金                   </t>
  </si>
  <si>
    <t xml:space="preserve">地方消費税交付金                      </t>
  </si>
  <si>
    <t xml:space="preserve">ゴルフ場利用税交付金                    </t>
  </si>
  <si>
    <t>環境性能割交付金</t>
  </si>
  <si>
    <t xml:space="preserve">地方特例交付金                       </t>
  </si>
  <si>
    <t xml:space="preserve">地方交付税                         </t>
  </si>
  <si>
    <t xml:space="preserve">交通安全対策特別交付金                   </t>
  </si>
  <si>
    <t xml:space="preserve">分担金及び負担金                      </t>
  </si>
  <si>
    <t xml:space="preserve">寄附金                           </t>
  </si>
  <si>
    <t>法人事業税交付金</t>
  </si>
  <si>
    <t>基幹水利施設管理特別会計</t>
    <phoneticPr fontId="3"/>
  </si>
  <si>
    <t>デジタル化推進基金積立金</t>
  </si>
  <si>
    <t>国県等補助金</t>
    <phoneticPr fontId="12"/>
  </si>
  <si>
    <t>国庫支出金</t>
  </si>
  <si>
    <t>県支出金</t>
  </si>
  <si>
    <t>資本的_x000D_
補助金</t>
    <phoneticPr fontId="12"/>
  </si>
  <si>
    <t>経常的_x000D_
補助金</t>
    <phoneticPr fontId="12"/>
  </si>
  <si>
    <t xml:space="preserve">分担金及び負担金                      </t>
    <phoneticPr fontId="3"/>
  </si>
  <si>
    <t>宅地防災工事補助金</t>
  </si>
  <si>
    <t>奈良交通㈱</t>
  </si>
  <si>
    <t>企業版ふるさと納税基金</t>
    <rPh sb="0" eb="3">
      <t>キギョウバン</t>
    </rPh>
    <rPh sb="7" eb="11">
      <t>ノウゼイキキン</t>
    </rPh>
    <phoneticPr fontId="3"/>
  </si>
  <si>
    <t>年度：令和4年度</t>
    <phoneticPr fontId="3"/>
  </si>
  <si>
    <t>年度：令和4年度</t>
    <phoneticPr fontId="3"/>
  </si>
  <si>
    <t>法人</t>
    <rPh sb="0" eb="2">
      <t>ホウジン</t>
    </rPh>
    <phoneticPr fontId="3"/>
  </si>
  <si>
    <t>一部事務組合補助金</t>
    <rPh sb="0" eb="6">
      <t>イチブジムクミアイ</t>
    </rPh>
    <rPh sb="6" eb="9">
      <t>ホジョキン</t>
    </rPh>
    <phoneticPr fontId="3"/>
  </si>
  <si>
    <t>一部事務組合</t>
    <rPh sb="0" eb="6">
      <t>イチブジムクミアイ</t>
    </rPh>
    <phoneticPr fontId="3"/>
  </si>
  <si>
    <t>室津集落協定１</t>
  </si>
  <si>
    <t>山添村地方創生推進交付金事業補助金</t>
  </si>
  <si>
    <t>山添村観光振興対策補助金</t>
  </si>
  <si>
    <t>公共交通空白地有償運送補助金</t>
  </si>
  <si>
    <t>天理都祁線運行負担金</t>
  </si>
  <si>
    <t>村シルバー人材センター運営補助金</t>
  </si>
  <si>
    <t>大字室津</t>
  </si>
  <si>
    <t>村単独道路改良補修補助金</t>
    <phoneticPr fontId="3"/>
  </si>
  <si>
    <t>急傾斜地崩壊対策事業負担金</t>
  </si>
  <si>
    <t>山添村シルバー人材センター</t>
  </si>
  <si>
    <t>山添村地方創生推進交付金事業補助金</t>
    <phoneticPr fontId="3"/>
  </si>
  <si>
    <t>山添村観光協会</t>
  </si>
  <si>
    <t>ＴＯＰ　ＳＴＡＲ　ＨＩＧＡＳＨＩＴＯＹＯ</t>
  </si>
  <si>
    <t>公共交通空白地有償運送補助金</t>
    <phoneticPr fontId="3"/>
  </si>
  <si>
    <t>-</t>
    <phoneticPr fontId="3"/>
  </si>
  <si>
    <t>奈良県</t>
    <rPh sb="0" eb="3">
      <t>ナラケン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</si>
</sst>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;\-#,##0,;\-"/>
    <numFmt numFmtId="177" formatCode="#,##0_ ;[Red]\-#,##0\ "/>
    <numFmt numFmtId="178" formatCode="0.0%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" fontId="2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6" fillId="0" borderId="0" xfId="1" applyNumberFormat="1" applyFont="1"/>
    <xf numFmtId="3" fontId="5" fillId="0" borderId="0" xfId="1" applyNumberFormat="1" applyFont="1" applyAlignment="1">
      <alignment horizontal="right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6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left" vertical="center"/>
    </xf>
    <xf numFmtId="176" fontId="4" fillId="0" borderId="0" xfId="1" applyNumberFormat="1" applyFont="1"/>
    <xf numFmtId="176" fontId="4" fillId="0" borderId="1" xfId="1" applyNumberFormat="1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1" xfId="3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3" fontId="4" fillId="0" borderId="0" xfId="1" applyNumberFormat="1" applyFont="1" applyAlignment="1">
      <alignment vertical="center"/>
    </xf>
    <xf numFmtId="178" fontId="4" fillId="0" borderId="1" xfId="3" applyNumberFormat="1" applyFont="1" applyBorder="1" applyAlignment="1">
      <alignment horizontal="right" vertical="center"/>
    </xf>
    <xf numFmtId="3" fontId="2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0" borderId="8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0" borderId="2" xfId="1" applyNumberFormat="1" applyFont="1" applyBorder="1" applyAlignment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 xr:uid="{1DEC95F0-4119-4662-B314-CE316765E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723E-1A5E-4253-ADA2-EEAD4913E240}">
  <sheetPr>
    <pageSetUpPr fitToPage="1"/>
  </sheetPr>
  <dimension ref="A1:I44"/>
  <sheetViews>
    <sheetView zoomScaleNormal="100" workbookViewId="0">
      <selection activeCell="C27" sqref="C27"/>
    </sheetView>
  </sheetViews>
  <sheetFormatPr defaultColWidth="8.875" defaultRowHeight="11.25"/>
  <cols>
    <col min="1" max="1" width="22" style="2" customWidth="1"/>
    <col min="2" max="9" width="16.625" style="2" customWidth="1"/>
    <col min="10" max="16384" width="8.875" style="2"/>
  </cols>
  <sheetData>
    <row r="1" spans="1:8" ht="21">
      <c r="A1" s="45" t="s">
        <v>147</v>
      </c>
      <c r="B1" s="45"/>
      <c r="C1" s="45"/>
      <c r="D1" s="45"/>
      <c r="E1" s="45"/>
      <c r="F1" s="45"/>
      <c r="G1" s="45"/>
      <c r="H1" s="45"/>
    </row>
    <row r="2" spans="1:8" ht="13.5">
      <c r="A2" s="3" t="s">
        <v>152</v>
      </c>
      <c r="B2" s="3"/>
      <c r="C2" s="3"/>
      <c r="D2" s="3"/>
      <c r="E2" s="3"/>
      <c r="F2" s="3"/>
      <c r="G2" s="3"/>
      <c r="H2" s="5" t="s">
        <v>227</v>
      </c>
    </row>
    <row r="3" spans="1:8" ht="13.5">
      <c r="A3" s="3" t="s">
        <v>179</v>
      </c>
      <c r="B3" s="3"/>
      <c r="C3" s="3"/>
      <c r="D3" s="3"/>
      <c r="E3" s="3"/>
      <c r="F3" s="3"/>
      <c r="G3" s="3"/>
      <c r="H3" s="3"/>
    </row>
    <row r="4" spans="1:8" ht="13.5">
      <c r="A4" s="3" t="s">
        <v>123</v>
      </c>
      <c r="B4" s="3"/>
      <c r="C4" s="3"/>
      <c r="D4" s="3"/>
      <c r="E4" s="3"/>
      <c r="F4" s="3"/>
      <c r="G4" s="3"/>
      <c r="H4" s="5" t="s">
        <v>176</v>
      </c>
    </row>
    <row r="5" spans="1:8" ht="33.75">
      <c r="A5" s="28" t="s">
        <v>90</v>
      </c>
      <c r="B5" s="29" t="s">
        <v>124</v>
      </c>
      <c r="C5" s="29" t="s">
        <v>125</v>
      </c>
      <c r="D5" s="29" t="s">
        <v>126</v>
      </c>
      <c r="E5" s="29" t="s">
        <v>127</v>
      </c>
      <c r="F5" s="29" t="s">
        <v>128</v>
      </c>
      <c r="G5" s="29" t="s">
        <v>151</v>
      </c>
      <c r="H5" s="29" t="s">
        <v>129</v>
      </c>
    </row>
    <row r="6" spans="1:8" ht="13.15" customHeight="1">
      <c r="A6" s="30" t="s">
        <v>130</v>
      </c>
      <c r="B6" s="31">
        <v>11250800528</v>
      </c>
      <c r="C6" s="31">
        <v>111907926</v>
      </c>
      <c r="D6" s="31">
        <v>35671200</v>
      </c>
      <c r="E6" s="31">
        <v>11327037254</v>
      </c>
      <c r="F6" s="31">
        <v>5901518894</v>
      </c>
      <c r="G6" s="31">
        <v>211077273</v>
      </c>
      <c r="H6" s="31">
        <v>5425518360</v>
      </c>
    </row>
    <row r="7" spans="1:8" ht="13.15" customHeight="1">
      <c r="A7" s="30" t="s">
        <v>132</v>
      </c>
      <c r="B7" s="31">
        <v>2138160568</v>
      </c>
      <c r="C7" s="31" t="s">
        <v>131</v>
      </c>
      <c r="D7" s="31" t="s">
        <v>131</v>
      </c>
      <c r="E7" s="31">
        <v>2138160568</v>
      </c>
      <c r="F7" s="31" t="s">
        <v>131</v>
      </c>
      <c r="G7" s="31" t="s">
        <v>131</v>
      </c>
      <c r="H7" s="31">
        <v>2138160568</v>
      </c>
    </row>
    <row r="8" spans="1:8" ht="13.15" customHeight="1">
      <c r="A8" s="30" t="s">
        <v>133</v>
      </c>
      <c r="B8" s="31" t="s">
        <v>131</v>
      </c>
      <c r="C8" s="31" t="s">
        <v>131</v>
      </c>
      <c r="D8" s="31" t="s">
        <v>131</v>
      </c>
      <c r="E8" s="31" t="s">
        <v>131</v>
      </c>
      <c r="F8" s="31" t="s">
        <v>131</v>
      </c>
      <c r="G8" s="31" t="s">
        <v>131</v>
      </c>
      <c r="H8" s="31" t="s">
        <v>131</v>
      </c>
    </row>
    <row r="9" spans="1:8" ht="13.15" customHeight="1">
      <c r="A9" s="30" t="s">
        <v>134</v>
      </c>
      <c r="B9" s="31">
        <v>8839001539</v>
      </c>
      <c r="C9" s="31">
        <v>66363726</v>
      </c>
      <c r="D9" s="31">
        <v>34250000</v>
      </c>
      <c r="E9" s="31">
        <v>8871115265</v>
      </c>
      <c r="F9" s="31">
        <v>5804760103</v>
      </c>
      <c r="G9" s="31">
        <v>201590226</v>
      </c>
      <c r="H9" s="31">
        <v>3066355162</v>
      </c>
    </row>
    <row r="10" spans="1:8" ht="13.15" customHeight="1">
      <c r="A10" s="30" t="s">
        <v>135</v>
      </c>
      <c r="B10" s="31">
        <v>271287221</v>
      </c>
      <c r="C10" s="31">
        <v>3194200</v>
      </c>
      <c r="D10" s="31" t="s">
        <v>131</v>
      </c>
      <c r="E10" s="31">
        <v>274481421</v>
      </c>
      <c r="F10" s="31">
        <v>95828792</v>
      </c>
      <c r="G10" s="31">
        <v>9487047</v>
      </c>
      <c r="H10" s="31">
        <v>178652629</v>
      </c>
    </row>
    <row r="11" spans="1:8" ht="13.15" customHeight="1">
      <c r="A11" s="30" t="s">
        <v>148</v>
      </c>
      <c r="B11" s="31">
        <v>930000</v>
      </c>
      <c r="C11" s="31" t="s">
        <v>131</v>
      </c>
      <c r="D11" s="31" t="s">
        <v>131</v>
      </c>
      <c r="E11" s="31">
        <v>930000</v>
      </c>
      <c r="F11" s="31">
        <v>929999</v>
      </c>
      <c r="G11" s="31" t="s">
        <v>131</v>
      </c>
      <c r="H11" s="31">
        <v>1</v>
      </c>
    </row>
    <row r="12" spans="1:8" ht="13.15" customHeight="1">
      <c r="A12" s="30" t="s">
        <v>149</v>
      </c>
      <c r="B12" s="31" t="s">
        <v>131</v>
      </c>
      <c r="C12" s="31" t="s">
        <v>131</v>
      </c>
      <c r="D12" s="31" t="s">
        <v>131</v>
      </c>
      <c r="E12" s="31" t="s">
        <v>131</v>
      </c>
      <c r="F12" s="31" t="s">
        <v>131</v>
      </c>
      <c r="G12" s="31" t="s">
        <v>131</v>
      </c>
      <c r="H12" s="31" t="s">
        <v>131</v>
      </c>
    </row>
    <row r="13" spans="1:8" ht="13.15" customHeight="1">
      <c r="A13" s="30" t="s">
        <v>150</v>
      </c>
      <c r="B13" s="31" t="s">
        <v>131</v>
      </c>
      <c r="C13" s="31" t="s">
        <v>131</v>
      </c>
      <c r="D13" s="31" t="s">
        <v>131</v>
      </c>
      <c r="E13" s="31" t="s">
        <v>131</v>
      </c>
      <c r="F13" s="31" t="s">
        <v>131</v>
      </c>
      <c r="G13" s="31" t="s">
        <v>131</v>
      </c>
      <c r="H13" s="31" t="s">
        <v>131</v>
      </c>
    </row>
    <row r="14" spans="1:8" ht="13.15" customHeight="1">
      <c r="A14" s="30" t="s">
        <v>61</v>
      </c>
      <c r="B14" s="31" t="s">
        <v>131</v>
      </c>
      <c r="C14" s="31" t="s">
        <v>131</v>
      </c>
      <c r="D14" s="31" t="s">
        <v>131</v>
      </c>
      <c r="E14" s="31" t="s">
        <v>131</v>
      </c>
      <c r="F14" s="31" t="s">
        <v>131</v>
      </c>
      <c r="G14" s="31" t="s">
        <v>131</v>
      </c>
      <c r="H14" s="31" t="s">
        <v>131</v>
      </c>
    </row>
    <row r="15" spans="1:8" ht="13.15" customHeight="1">
      <c r="A15" s="30" t="s">
        <v>136</v>
      </c>
      <c r="B15" s="31">
        <v>1421200</v>
      </c>
      <c r="C15" s="31">
        <v>42350000</v>
      </c>
      <c r="D15" s="31">
        <v>1421200</v>
      </c>
      <c r="E15" s="31">
        <v>42350000</v>
      </c>
      <c r="F15" s="31" t="s">
        <v>131</v>
      </c>
      <c r="G15" s="31" t="s">
        <v>131</v>
      </c>
      <c r="H15" s="31">
        <v>42350000</v>
      </c>
    </row>
    <row r="16" spans="1:8" ht="13.15" customHeight="1">
      <c r="A16" s="30" t="s">
        <v>137</v>
      </c>
      <c r="B16" s="31">
        <v>20849509968</v>
      </c>
      <c r="C16" s="31">
        <v>91386174</v>
      </c>
      <c r="D16" s="31" t="s">
        <v>131</v>
      </c>
      <c r="E16" s="31">
        <v>20940896142</v>
      </c>
      <c r="F16" s="31">
        <v>13221451910</v>
      </c>
      <c r="G16" s="31">
        <v>404584088</v>
      </c>
      <c r="H16" s="31">
        <v>7719444232</v>
      </c>
    </row>
    <row r="17" spans="1:9" ht="13.15" customHeight="1">
      <c r="A17" s="30" t="s">
        <v>132</v>
      </c>
      <c r="B17" s="31">
        <v>1418713955</v>
      </c>
      <c r="C17" s="31" t="s">
        <v>131</v>
      </c>
      <c r="D17" s="31" t="s">
        <v>131</v>
      </c>
      <c r="E17" s="31">
        <v>1418713955</v>
      </c>
      <c r="F17" s="31" t="s">
        <v>131</v>
      </c>
      <c r="G17" s="31" t="s">
        <v>131</v>
      </c>
      <c r="H17" s="31">
        <v>1418713955</v>
      </c>
    </row>
    <row r="18" spans="1:9" ht="13.15" customHeight="1">
      <c r="A18" s="30" t="s">
        <v>134</v>
      </c>
      <c r="B18" s="31">
        <v>60398988</v>
      </c>
      <c r="C18" s="31" t="s">
        <v>131</v>
      </c>
      <c r="D18" s="31" t="s">
        <v>131</v>
      </c>
      <c r="E18" s="31">
        <v>60398988</v>
      </c>
      <c r="F18" s="31">
        <v>24318286</v>
      </c>
      <c r="G18" s="31">
        <v>1269990</v>
      </c>
      <c r="H18" s="31">
        <v>36080702</v>
      </c>
    </row>
    <row r="19" spans="1:9" ht="13.15" customHeight="1">
      <c r="A19" s="30" t="s">
        <v>135</v>
      </c>
      <c r="B19" s="31">
        <v>19370397025</v>
      </c>
      <c r="C19" s="31">
        <v>84456174</v>
      </c>
      <c r="D19" s="31" t="s">
        <v>131</v>
      </c>
      <c r="E19" s="31">
        <v>19454853199</v>
      </c>
      <c r="F19" s="31">
        <v>13197133624</v>
      </c>
      <c r="G19" s="31">
        <v>403314098</v>
      </c>
      <c r="H19" s="31">
        <v>6257719575</v>
      </c>
    </row>
    <row r="20" spans="1:9" ht="13.15" customHeight="1">
      <c r="A20" s="30" t="s">
        <v>61</v>
      </c>
      <c r="B20" s="31" t="s">
        <v>131</v>
      </c>
      <c r="C20" s="31" t="s">
        <v>131</v>
      </c>
      <c r="D20" s="31" t="s">
        <v>131</v>
      </c>
      <c r="E20" s="31" t="s">
        <v>131</v>
      </c>
      <c r="F20" s="31" t="s">
        <v>131</v>
      </c>
      <c r="G20" s="31" t="s">
        <v>131</v>
      </c>
      <c r="H20" s="31" t="s">
        <v>131</v>
      </c>
    </row>
    <row r="21" spans="1:9" ht="13.15" customHeight="1">
      <c r="A21" s="30" t="s">
        <v>136</v>
      </c>
      <c r="B21" s="31" t="s">
        <v>131</v>
      </c>
      <c r="C21" s="31">
        <v>6930000</v>
      </c>
      <c r="D21" s="31" t="s">
        <v>131</v>
      </c>
      <c r="E21" s="31">
        <v>6930000</v>
      </c>
      <c r="F21" s="31" t="s">
        <v>131</v>
      </c>
      <c r="G21" s="31" t="s">
        <v>131</v>
      </c>
      <c r="H21" s="31">
        <v>6930000</v>
      </c>
    </row>
    <row r="22" spans="1:9" ht="13.15" customHeight="1">
      <c r="A22" s="30" t="s">
        <v>138</v>
      </c>
      <c r="B22" s="31">
        <v>577909921</v>
      </c>
      <c r="C22" s="31">
        <v>13124265</v>
      </c>
      <c r="D22" s="31">
        <v>5656000</v>
      </c>
      <c r="E22" s="31">
        <v>585378186</v>
      </c>
      <c r="F22" s="31">
        <v>489708986</v>
      </c>
      <c r="G22" s="31">
        <v>28956003</v>
      </c>
      <c r="H22" s="31">
        <v>95669200</v>
      </c>
    </row>
    <row r="23" spans="1:9" ht="13.15" customHeight="1">
      <c r="A23" s="30" t="s">
        <v>10</v>
      </c>
      <c r="B23" s="31">
        <v>32678220417</v>
      </c>
      <c r="C23" s="31">
        <v>216418365</v>
      </c>
      <c r="D23" s="31">
        <v>41327200</v>
      </c>
      <c r="E23" s="31">
        <v>32853311582</v>
      </c>
      <c r="F23" s="31">
        <v>19612679790</v>
      </c>
      <c r="G23" s="31">
        <v>644617364</v>
      </c>
      <c r="H23" s="31">
        <v>13240631792</v>
      </c>
    </row>
    <row r="25" spans="1:9" ht="13.5">
      <c r="A25" s="3" t="s">
        <v>139</v>
      </c>
      <c r="B25" s="3"/>
      <c r="C25" s="3"/>
      <c r="D25" s="3"/>
      <c r="E25" s="3"/>
      <c r="F25" s="3"/>
      <c r="G25" s="3"/>
      <c r="H25" s="3"/>
      <c r="I25" s="5" t="s">
        <v>176</v>
      </c>
    </row>
    <row r="26" spans="1:9" ht="22.5">
      <c r="A26" s="28" t="s">
        <v>90</v>
      </c>
      <c r="B26" s="29" t="s">
        <v>140</v>
      </c>
      <c r="C26" s="28" t="s">
        <v>141</v>
      </c>
      <c r="D26" s="28" t="s">
        <v>142</v>
      </c>
      <c r="E26" s="28" t="s">
        <v>143</v>
      </c>
      <c r="F26" s="28" t="s">
        <v>144</v>
      </c>
      <c r="G26" s="28" t="s">
        <v>145</v>
      </c>
      <c r="H26" s="28" t="s">
        <v>146</v>
      </c>
      <c r="I26" s="28" t="s">
        <v>10</v>
      </c>
    </row>
    <row r="27" spans="1:9" ht="13.15" customHeight="1">
      <c r="A27" s="30" t="s">
        <v>130</v>
      </c>
      <c r="B27" s="31">
        <v>7430299</v>
      </c>
      <c r="C27" s="31">
        <v>1787522348</v>
      </c>
      <c r="D27" s="31">
        <v>183649647</v>
      </c>
      <c r="E27" s="31">
        <v>43249717</v>
      </c>
      <c r="F27" s="31">
        <v>2149588457</v>
      </c>
      <c r="G27" s="31">
        <v>22477461</v>
      </c>
      <c r="H27" s="31">
        <v>1231600431</v>
      </c>
      <c r="I27" s="31">
        <v>5425518360</v>
      </c>
    </row>
    <row r="28" spans="1:9" ht="13.15" customHeight="1">
      <c r="A28" s="30" t="s">
        <v>132</v>
      </c>
      <c r="B28" s="31">
        <v>6177936</v>
      </c>
      <c r="C28" s="31">
        <v>714326150</v>
      </c>
      <c r="D28" s="31">
        <v>135714170</v>
      </c>
      <c r="E28" s="31">
        <v>9997264</v>
      </c>
      <c r="F28" s="31">
        <v>1157868008</v>
      </c>
      <c r="G28" s="31">
        <v>152154</v>
      </c>
      <c r="H28" s="31">
        <v>113924886</v>
      </c>
      <c r="I28" s="31">
        <v>2138160568</v>
      </c>
    </row>
    <row r="29" spans="1:9" ht="13.15" customHeight="1">
      <c r="A29" s="30" t="s">
        <v>133</v>
      </c>
      <c r="B29" s="31" t="s">
        <v>131</v>
      </c>
      <c r="C29" s="31" t="s">
        <v>131</v>
      </c>
      <c r="D29" s="31" t="s">
        <v>131</v>
      </c>
      <c r="E29" s="31" t="s">
        <v>131</v>
      </c>
      <c r="F29" s="31" t="s">
        <v>131</v>
      </c>
      <c r="G29" s="31" t="s">
        <v>131</v>
      </c>
      <c r="H29" s="31" t="s">
        <v>131</v>
      </c>
      <c r="I29" s="31" t="s">
        <v>131</v>
      </c>
    </row>
    <row r="30" spans="1:9" ht="13.15" customHeight="1">
      <c r="A30" s="30" t="s">
        <v>134</v>
      </c>
      <c r="B30" s="31">
        <v>378002</v>
      </c>
      <c r="C30" s="31">
        <v>1000134621</v>
      </c>
      <c r="D30" s="31">
        <v>47935477</v>
      </c>
      <c r="E30" s="31">
        <v>33252453</v>
      </c>
      <c r="F30" s="31">
        <v>933519979</v>
      </c>
      <c r="G30" s="31">
        <v>6091684</v>
      </c>
      <c r="H30" s="31">
        <v>1045042946</v>
      </c>
      <c r="I30" s="31">
        <v>3066355162</v>
      </c>
    </row>
    <row r="31" spans="1:9" ht="13.15" customHeight="1">
      <c r="A31" s="30" t="s">
        <v>135</v>
      </c>
      <c r="B31" s="31">
        <v>874361</v>
      </c>
      <c r="C31" s="31">
        <v>30711576</v>
      </c>
      <c r="D31" s="31" t="s">
        <v>131</v>
      </c>
      <c r="E31" s="31" t="s">
        <v>131</v>
      </c>
      <c r="F31" s="31">
        <v>58200470</v>
      </c>
      <c r="G31" s="31">
        <v>16233623</v>
      </c>
      <c r="H31" s="31">
        <v>72632599</v>
      </c>
      <c r="I31" s="31">
        <v>178652629</v>
      </c>
    </row>
    <row r="32" spans="1:9" ht="13.15" customHeight="1">
      <c r="A32" s="30" t="s">
        <v>148</v>
      </c>
      <c r="B32" s="31" t="s">
        <v>131</v>
      </c>
      <c r="C32" s="31">
        <v>1</v>
      </c>
      <c r="D32" s="31" t="s">
        <v>131</v>
      </c>
      <c r="E32" s="31" t="s">
        <v>131</v>
      </c>
      <c r="F32" s="31" t="s">
        <v>131</v>
      </c>
      <c r="G32" s="31" t="s">
        <v>131</v>
      </c>
      <c r="H32" s="31" t="s">
        <v>131</v>
      </c>
      <c r="I32" s="31">
        <v>1</v>
      </c>
    </row>
    <row r="33" spans="1:9" ht="13.15" customHeight="1">
      <c r="A33" s="30" t="s">
        <v>149</v>
      </c>
      <c r="B33" s="31" t="s">
        <v>131</v>
      </c>
      <c r="C33" s="31" t="s">
        <v>131</v>
      </c>
      <c r="D33" s="31" t="s">
        <v>131</v>
      </c>
      <c r="E33" s="31" t="s">
        <v>131</v>
      </c>
      <c r="F33" s="31" t="s">
        <v>131</v>
      </c>
      <c r="G33" s="31" t="s">
        <v>131</v>
      </c>
      <c r="H33" s="31" t="s">
        <v>131</v>
      </c>
      <c r="I33" s="31" t="s">
        <v>131</v>
      </c>
    </row>
    <row r="34" spans="1:9" ht="13.15" customHeight="1">
      <c r="A34" s="30" t="s">
        <v>150</v>
      </c>
      <c r="B34" s="31" t="s">
        <v>131</v>
      </c>
      <c r="C34" s="31" t="s">
        <v>131</v>
      </c>
      <c r="D34" s="31" t="s">
        <v>131</v>
      </c>
      <c r="E34" s="31" t="s">
        <v>131</v>
      </c>
      <c r="F34" s="31" t="s">
        <v>131</v>
      </c>
      <c r="G34" s="31" t="s">
        <v>131</v>
      </c>
      <c r="H34" s="31" t="s">
        <v>131</v>
      </c>
      <c r="I34" s="31" t="s">
        <v>131</v>
      </c>
    </row>
    <row r="35" spans="1:9" ht="13.15" customHeight="1">
      <c r="A35" s="30" t="s">
        <v>61</v>
      </c>
      <c r="B35" s="31" t="s">
        <v>131</v>
      </c>
      <c r="C35" s="31" t="s">
        <v>131</v>
      </c>
      <c r="D35" s="31" t="s">
        <v>131</v>
      </c>
      <c r="E35" s="31" t="s">
        <v>131</v>
      </c>
      <c r="F35" s="31" t="s">
        <v>131</v>
      </c>
      <c r="G35" s="31" t="s">
        <v>131</v>
      </c>
      <c r="H35" s="31" t="s">
        <v>131</v>
      </c>
      <c r="I35" s="31" t="s">
        <v>131</v>
      </c>
    </row>
    <row r="36" spans="1:9" ht="13.15" customHeight="1">
      <c r="A36" s="30" t="s">
        <v>136</v>
      </c>
      <c r="B36" s="31" t="s">
        <v>131</v>
      </c>
      <c r="C36" s="31">
        <v>42350000</v>
      </c>
      <c r="D36" s="31" t="s">
        <v>131</v>
      </c>
      <c r="E36" s="31" t="s">
        <v>131</v>
      </c>
      <c r="F36" s="31" t="s">
        <v>131</v>
      </c>
      <c r="G36" s="31" t="s">
        <v>131</v>
      </c>
      <c r="H36" s="31" t="s">
        <v>131</v>
      </c>
      <c r="I36" s="31">
        <v>42350000</v>
      </c>
    </row>
    <row r="37" spans="1:9" ht="13.15" customHeight="1">
      <c r="A37" s="30" t="s">
        <v>137</v>
      </c>
      <c r="B37" s="31">
        <v>7005023301</v>
      </c>
      <c r="C37" s="31" t="s">
        <v>131</v>
      </c>
      <c r="D37" s="31" t="s">
        <v>131</v>
      </c>
      <c r="E37" s="31">
        <v>20075812</v>
      </c>
      <c r="F37" s="31">
        <v>415429149</v>
      </c>
      <c r="G37" s="31">
        <v>97384925</v>
      </c>
      <c r="H37" s="31">
        <v>181531045</v>
      </c>
      <c r="I37" s="31">
        <v>7719444232</v>
      </c>
    </row>
    <row r="38" spans="1:9" ht="13.15" customHeight="1">
      <c r="A38" s="30" t="s">
        <v>132</v>
      </c>
      <c r="B38" s="31">
        <v>1187735186</v>
      </c>
      <c r="C38" s="31" t="s">
        <v>131</v>
      </c>
      <c r="D38" s="31" t="s">
        <v>131</v>
      </c>
      <c r="E38" s="31" t="s">
        <v>131</v>
      </c>
      <c r="F38" s="31">
        <v>119108003</v>
      </c>
      <c r="G38" s="31">
        <v>2016</v>
      </c>
      <c r="H38" s="31">
        <v>111868750</v>
      </c>
      <c r="I38" s="31">
        <v>1418713955</v>
      </c>
    </row>
    <row r="39" spans="1:9" ht="13.15" customHeight="1">
      <c r="A39" s="30" t="s">
        <v>134</v>
      </c>
      <c r="B39" s="31">
        <v>19178909</v>
      </c>
      <c r="C39" s="31" t="s">
        <v>131</v>
      </c>
      <c r="D39" s="31" t="s">
        <v>131</v>
      </c>
      <c r="E39" s="31">
        <v>16901793</v>
      </c>
      <c r="F39" s="31" t="s">
        <v>131</v>
      </c>
      <c r="G39" s="31" t="s">
        <v>131</v>
      </c>
      <c r="H39" s="31" t="s">
        <v>131</v>
      </c>
      <c r="I39" s="31">
        <v>36080702</v>
      </c>
    </row>
    <row r="40" spans="1:9" ht="13.15" customHeight="1">
      <c r="A40" s="30" t="s">
        <v>135</v>
      </c>
      <c r="B40" s="31">
        <v>5798109206</v>
      </c>
      <c r="C40" s="31" t="s">
        <v>131</v>
      </c>
      <c r="D40" s="31" t="s">
        <v>131</v>
      </c>
      <c r="E40" s="31">
        <v>3174019</v>
      </c>
      <c r="F40" s="31">
        <v>289391146</v>
      </c>
      <c r="G40" s="31">
        <v>97382909</v>
      </c>
      <c r="H40" s="31">
        <v>69662295</v>
      </c>
      <c r="I40" s="31">
        <v>6257719575</v>
      </c>
    </row>
    <row r="41" spans="1:9" ht="13.15" customHeight="1">
      <c r="A41" s="30" t="s">
        <v>61</v>
      </c>
      <c r="B41" s="31" t="s">
        <v>131</v>
      </c>
      <c r="C41" s="31" t="s">
        <v>131</v>
      </c>
      <c r="D41" s="31" t="s">
        <v>131</v>
      </c>
      <c r="E41" s="31" t="s">
        <v>131</v>
      </c>
      <c r="F41" s="31" t="s">
        <v>131</v>
      </c>
      <c r="G41" s="31" t="s">
        <v>131</v>
      </c>
      <c r="H41" s="31" t="s">
        <v>131</v>
      </c>
      <c r="I41" s="31" t="s">
        <v>131</v>
      </c>
    </row>
    <row r="42" spans="1:9">
      <c r="A42" s="30" t="s">
        <v>136</v>
      </c>
      <c r="B42" s="31" t="s">
        <v>131</v>
      </c>
      <c r="C42" s="31" t="s">
        <v>131</v>
      </c>
      <c r="D42" s="31" t="s">
        <v>131</v>
      </c>
      <c r="E42" s="31" t="s">
        <v>131</v>
      </c>
      <c r="F42" s="31">
        <v>6930000</v>
      </c>
      <c r="G42" s="31" t="s">
        <v>131</v>
      </c>
      <c r="H42" s="31" t="s">
        <v>131</v>
      </c>
      <c r="I42" s="31">
        <v>6930000</v>
      </c>
    </row>
    <row r="43" spans="1:9">
      <c r="A43" s="30" t="s">
        <v>138</v>
      </c>
      <c r="B43" s="31">
        <v>534417</v>
      </c>
      <c r="C43" s="31">
        <v>30280277</v>
      </c>
      <c r="D43" s="31">
        <v>713901</v>
      </c>
      <c r="E43" s="31" t="s">
        <v>131</v>
      </c>
      <c r="F43" s="31">
        <v>5400280</v>
      </c>
      <c r="G43" s="31" t="s">
        <v>131</v>
      </c>
      <c r="H43" s="31">
        <v>58740325</v>
      </c>
      <c r="I43" s="31">
        <v>95669200</v>
      </c>
    </row>
    <row r="44" spans="1:9">
      <c r="A44" s="30" t="s">
        <v>10</v>
      </c>
      <c r="B44" s="31">
        <v>7012988017</v>
      </c>
      <c r="C44" s="31">
        <v>1817802625</v>
      </c>
      <c r="D44" s="31">
        <v>184363548</v>
      </c>
      <c r="E44" s="31">
        <v>63325529</v>
      </c>
      <c r="F44" s="31">
        <v>2570417886</v>
      </c>
      <c r="G44" s="31">
        <v>119862386</v>
      </c>
      <c r="H44" s="31">
        <v>1471871801</v>
      </c>
      <c r="I44" s="31">
        <v>13240631792</v>
      </c>
    </row>
  </sheetData>
  <mergeCells count="1">
    <mergeCell ref="A1:H1"/>
  </mergeCells>
  <phoneticPr fontId="3"/>
  <pageMargins left="0.3888888888888889" right="0.3888888888888889" top="0.3888888888888889" bottom="0.3888888888888889" header="0.19444444444444445" footer="0.19444444444444445"/>
  <pageSetup paperSize="9" scale="82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CA57-9EA9-4610-A149-6BF48B9B42FE}">
  <dimension ref="A1:F10"/>
  <sheetViews>
    <sheetView workbookViewId="0">
      <selection activeCell="E23" sqref="E23"/>
    </sheetView>
  </sheetViews>
  <sheetFormatPr defaultColWidth="8.875" defaultRowHeight="11.25"/>
  <cols>
    <col min="1" max="1" width="18.875" style="2" customWidth="1"/>
    <col min="2" max="6" width="20.875" style="2" customWidth="1"/>
    <col min="7" max="16384" width="8.875" style="2"/>
  </cols>
  <sheetData>
    <row r="1" spans="1:6" ht="21">
      <c r="A1" s="1" t="s">
        <v>89</v>
      </c>
    </row>
    <row r="2" spans="1:6" ht="13.5">
      <c r="A2" s="3" t="s">
        <v>152</v>
      </c>
    </row>
    <row r="3" spans="1:6" ht="13.5">
      <c r="A3" s="3" t="s">
        <v>227</v>
      </c>
    </row>
    <row r="4" spans="1:6" ht="13.5">
      <c r="A4" s="3" t="s">
        <v>179</v>
      </c>
      <c r="F4" s="5" t="s">
        <v>176</v>
      </c>
    </row>
    <row r="5" spans="1:6" ht="22.5" customHeight="1">
      <c r="A5" s="46" t="s">
        <v>90</v>
      </c>
      <c r="B5" s="46" t="s">
        <v>91</v>
      </c>
      <c r="C5" s="46" t="s">
        <v>92</v>
      </c>
      <c r="D5" s="46" t="s">
        <v>93</v>
      </c>
      <c r="E5" s="46"/>
      <c r="F5" s="46" t="s">
        <v>94</v>
      </c>
    </row>
    <row r="6" spans="1:6" ht="22.5" customHeight="1">
      <c r="A6" s="46"/>
      <c r="B6" s="46"/>
      <c r="C6" s="46"/>
      <c r="D6" s="6" t="s">
        <v>95</v>
      </c>
      <c r="E6" s="6" t="s">
        <v>30</v>
      </c>
      <c r="F6" s="46"/>
    </row>
    <row r="7" spans="1:6" ht="18" customHeight="1">
      <c r="A7" s="27" t="s">
        <v>118</v>
      </c>
      <c r="B7" s="22">
        <v>629163875</v>
      </c>
      <c r="C7" s="22">
        <v>0</v>
      </c>
      <c r="D7" s="22">
        <v>0</v>
      </c>
      <c r="E7" s="22">
        <v>71129709</v>
      </c>
      <c r="F7" s="22">
        <f>B7+C7-D7-E7</f>
        <v>558034166</v>
      </c>
    </row>
    <row r="8" spans="1:6" ht="18" customHeight="1">
      <c r="A8" s="27" t="s">
        <v>119</v>
      </c>
      <c r="B8" s="22">
        <v>40528812</v>
      </c>
      <c r="C8" s="22">
        <v>48508603</v>
      </c>
      <c r="D8" s="22">
        <v>40528812</v>
      </c>
      <c r="E8" s="22">
        <v>0</v>
      </c>
      <c r="F8" s="22">
        <f>B8+C8-D8-E8</f>
        <v>48508603</v>
      </c>
    </row>
    <row r="9" spans="1:6" ht="18" customHeight="1">
      <c r="A9" s="27" t="s">
        <v>177</v>
      </c>
      <c r="B9" s="22">
        <v>0</v>
      </c>
      <c r="C9" s="22">
        <v>0</v>
      </c>
      <c r="D9" s="22">
        <v>0</v>
      </c>
      <c r="E9" s="22">
        <v>0</v>
      </c>
      <c r="F9" s="22">
        <f>B9+C9-D9-E9</f>
        <v>0</v>
      </c>
    </row>
    <row r="10" spans="1:6" ht="18" customHeight="1">
      <c r="A10" s="23" t="s">
        <v>10</v>
      </c>
      <c r="B10" s="22">
        <f>SUM(B7:B9)</f>
        <v>669692687</v>
      </c>
      <c r="C10" s="22">
        <f>SUM(C7:C9)</f>
        <v>48508603</v>
      </c>
      <c r="D10" s="22">
        <f>SUM(D7:D9)</f>
        <v>40528812</v>
      </c>
      <c r="E10" s="22">
        <f t="shared" ref="E10:F10" si="0">SUM(E7:E9)</f>
        <v>71129709</v>
      </c>
      <c r="F10" s="22">
        <f t="shared" si="0"/>
        <v>606542769</v>
      </c>
    </row>
  </sheetData>
  <mergeCells count="5">
    <mergeCell ref="A5:A6"/>
    <mergeCell ref="B5:B6"/>
    <mergeCell ref="C5:C6"/>
    <mergeCell ref="D5:E5"/>
    <mergeCell ref="F5:F6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853F-D5D3-465A-BD06-8DB522C39BCA}">
  <dimension ref="A1:E29"/>
  <sheetViews>
    <sheetView view="pageBreakPreview" zoomScaleNormal="100" zoomScaleSheetLayoutView="100" workbookViewId="0">
      <selection activeCell="H28" sqref="H28"/>
    </sheetView>
  </sheetViews>
  <sheetFormatPr defaultColWidth="8.875" defaultRowHeight="11.25"/>
  <cols>
    <col min="1" max="1" width="25.875" style="2" customWidth="1"/>
    <col min="2" max="2" width="28.75" style="2" customWidth="1"/>
    <col min="3" max="3" width="26.75" style="2" bestFit="1" customWidth="1"/>
    <col min="4" max="4" width="9.625" style="2" customWidth="1"/>
    <col min="5" max="5" width="28.75" style="2" customWidth="1"/>
    <col min="6" max="16384" width="8.875" style="2"/>
  </cols>
  <sheetData>
    <row r="1" spans="1:5" ht="21">
      <c r="A1" s="1" t="s">
        <v>96</v>
      </c>
    </row>
    <row r="2" spans="1:5" ht="13.5">
      <c r="A2" s="3" t="s">
        <v>152</v>
      </c>
    </row>
    <row r="3" spans="1:5" ht="13.5">
      <c r="A3" s="3" t="s">
        <v>227</v>
      </c>
    </row>
    <row r="4" spans="1:5" ht="13.5">
      <c r="A4" s="3" t="s">
        <v>179</v>
      </c>
      <c r="E4" s="5" t="s">
        <v>176</v>
      </c>
    </row>
    <row r="5" spans="1:5" ht="22.5" customHeight="1">
      <c r="A5" s="6" t="s">
        <v>90</v>
      </c>
      <c r="B5" s="6" t="s">
        <v>97</v>
      </c>
      <c r="C5" s="6" t="s">
        <v>98</v>
      </c>
      <c r="D5" s="6" t="s">
        <v>99</v>
      </c>
      <c r="E5" s="6" t="s">
        <v>100</v>
      </c>
    </row>
    <row r="6" spans="1:5" ht="18" customHeight="1">
      <c r="A6" s="56" t="s">
        <v>101</v>
      </c>
      <c r="B6" s="35" t="s">
        <v>201</v>
      </c>
      <c r="C6" s="35" t="s">
        <v>187</v>
      </c>
      <c r="D6" s="22">
        <v>1892300</v>
      </c>
      <c r="E6" s="35" t="s">
        <v>201</v>
      </c>
    </row>
    <row r="7" spans="1:5" ht="18" customHeight="1">
      <c r="A7" s="56"/>
      <c r="B7" s="35" t="s">
        <v>196</v>
      </c>
      <c r="C7" s="35" t="s">
        <v>187</v>
      </c>
      <c r="D7" s="22">
        <v>1522000</v>
      </c>
      <c r="E7" s="35" t="s">
        <v>196</v>
      </c>
    </row>
    <row r="8" spans="1:5" ht="18" customHeight="1">
      <c r="A8" s="56"/>
      <c r="B8" s="35" t="s">
        <v>224</v>
      </c>
      <c r="C8" s="35" t="s">
        <v>187</v>
      </c>
      <c r="D8" s="22">
        <v>500000</v>
      </c>
      <c r="E8" s="35" t="s">
        <v>224</v>
      </c>
    </row>
    <row r="9" spans="1:5" ht="18" customHeight="1">
      <c r="A9" s="56"/>
      <c r="B9" s="35" t="s">
        <v>199</v>
      </c>
      <c r="C9" s="35" t="s">
        <v>200</v>
      </c>
      <c r="D9" s="22">
        <v>708000</v>
      </c>
      <c r="E9" s="35" t="s">
        <v>199</v>
      </c>
    </row>
    <row r="10" spans="1:5" ht="18" customHeight="1">
      <c r="A10" s="56"/>
      <c r="B10" s="35" t="s">
        <v>197</v>
      </c>
      <c r="C10" s="35" t="s">
        <v>198</v>
      </c>
      <c r="D10" s="22">
        <v>1273000</v>
      </c>
      <c r="E10" s="35" t="s">
        <v>197</v>
      </c>
    </row>
    <row r="11" spans="1:5" ht="18" customHeight="1">
      <c r="A11" s="56"/>
      <c r="B11" s="35" t="s">
        <v>230</v>
      </c>
      <c r="C11" s="35" t="s">
        <v>231</v>
      </c>
      <c r="D11" s="22">
        <v>3736000</v>
      </c>
      <c r="E11" s="35" t="s">
        <v>230</v>
      </c>
    </row>
    <row r="12" spans="1:5" ht="18" customHeight="1">
      <c r="A12" s="56"/>
      <c r="B12" s="35" t="s">
        <v>188</v>
      </c>
      <c r="C12" s="17"/>
      <c r="D12" s="22">
        <f>D13-SUM(D6:D11)</f>
        <v>11008700</v>
      </c>
      <c r="E12" s="17"/>
    </row>
    <row r="13" spans="1:5" ht="18" customHeight="1">
      <c r="A13" s="57"/>
      <c r="B13" s="10" t="s">
        <v>102</v>
      </c>
      <c r="C13" s="17"/>
      <c r="D13" s="22">
        <v>20640000</v>
      </c>
      <c r="E13" s="17"/>
    </row>
    <row r="14" spans="1:5" ht="18" customHeight="1">
      <c r="A14" s="58"/>
      <c r="B14" s="35" t="s">
        <v>185</v>
      </c>
      <c r="C14" s="35" t="s">
        <v>186</v>
      </c>
      <c r="D14" s="22">
        <v>98620000</v>
      </c>
      <c r="E14" s="35" t="s">
        <v>185</v>
      </c>
    </row>
    <row r="15" spans="1:5" ht="18" customHeight="1">
      <c r="A15" s="58"/>
      <c r="B15" s="35" t="s">
        <v>183</v>
      </c>
      <c r="C15" s="35" t="s">
        <v>184</v>
      </c>
      <c r="D15" s="22">
        <v>58960100</v>
      </c>
      <c r="E15" s="35" t="s">
        <v>183</v>
      </c>
    </row>
    <row r="16" spans="1:5" ht="18" customHeight="1">
      <c r="A16" s="58"/>
      <c r="B16" s="35" t="s">
        <v>189</v>
      </c>
      <c r="C16" s="35" t="s">
        <v>190</v>
      </c>
      <c r="D16" s="22">
        <v>29910000</v>
      </c>
      <c r="E16" s="35" t="s">
        <v>189</v>
      </c>
    </row>
    <row r="17" spans="1:5" ht="18" customHeight="1">
      <c r="A17" s="58"/>
      <c r="B17" s="35" t="s">
        <v>193</v>
      </c>
      <c r="C17" s="35" t="s">
        <v>232</v>
      </c>
      <c r="D17" s="22">
        <v>28479043</v>
      </c>
      <c r="E17" s="35" t="s">
        <v>193</v>
      </c>
    </row>
    <row r="18" spans="1:5" ht="18" customHeight="1">
      <c r="A18" s="58"/>
      <c r="B18" s="35" t="s">
        <v>191</v>
      </c>
      <c r="C18" s="35" t="s">
        <v>192</v>
      </c>
      <c r="D18" s="22">
        <v>23794000</v>
      </c>
      <c r="E18" s="35" t="s">
        <v>191</v>
      </c>
    </row>
    <row r="19" spans="1:5" ht="18" customHeight="1">
      <c r="A19" s="58"/>
      <c r="B19" s="35" t="s">
        <v>194</v>
      </c>
      <c r="C19" s="35" t="s">
        <v>195</v>
      </c>
      <c r="D19" s="22">
        <v>16800000</v>
      </c>
      <c r="E19" s="35" t="s">
        <v>194</v>
      </c>
    </row>
    <row r="20" spans="1:5" ht="18" customHeight="1">
      <c r="A20" s="58"/>
      <c r="B20" s="35" t="s">
        <v>239</v>
      </c>
      <c r="C20" s="35" t="s">
        <v>238</v>
      </c>
      <c r="D20" s="22">
        <v>9988000</v>
      </c>
      <c r="E20" s="35" t="s">
        <v>239</v>
      </c>
    </row>
    <row r="21" spans="1:5" ht="18" customHeight="1">
      <c r="A21" s="58"/>
      <c r="B21" s="35" t="s">
        <v>242</v>
      </c>
      <c r="C21" s="35" t="s">
        <v>244</v>
      </c>
      <c r="D21" s="22">
        <v>9000000</v>
      </c>
      <c r="E21" s="35" t="s">
        <v>233</v>
      </c>
    </row>
    <row r="22" spans="1:5" ht="18" customHeight="1">
      <c r="A22" s="58"/>
      <c r="B22" s="35" t="s">
        <v>234</v>
      </c>
      <c r="C22" s="35" t="s">
        <v>243</v>
      </c>
      <c r="D22" s="22">
        <v>8000000</v>
      </c>
      <c r="E22" s="35" t="s">
        <v>234</v>
      </c>
    </row>
    <row r="23" spans="1:5" ht="18" customHeight="1">
      <c r="A23" s="58"/>
      <c r="B23" s="35" t="s">
        <v>245</v>
      </c>
      <c r="C23" s="35" t="s">
        <v>246</v>
      </c>
      <c r="D23" s="22">
        <v>7300000</v>
      </c>
      <c r="E23" s="35" t="s">
        <v>235</v>
      </c>
    </row>
    <row r="24" spans="1:5" ht="18" customHeight="1">
      <c r="A24" s="58"/>
      <c r="B24" s="43" t="s">
        <v>236</v>
      </c>
      <c r="C24" s="35" t="s">
        <v>225</v>
      </c>
      <c r="D24" s="22">
        <v>6842000</v>
      </c>
      <c r="E24" s="35" t="s">
        <v>236</v>
      </c>
    </row>
    <row r="25" spans="1:5" ht="18" customHeight="1">
      <c r="A25" s="58"/>
      <c r="B25" s="35" t="s">
        <v>240</v>
      </c>
      <c r="C25" s="35" t="s">
        <v>247</v>
      </c>
      <c r="D25" s="22">
        <v>6588000</v>
      </c>
      <c r="E25" s="35" t="s">
        <v>240</v>
      </c>
    </row>
    <row r="26" spans="1:5" ht="18" customHeight="1">
      <c r="A26" s="58"/>
      <c r="B26" s="35" t="s">
        <v>237</v>
      </c>
      <c r="C26" s="35" t="s">
        <v>241</v>
      </c>
      <c r="D26" s="22">
        <v>5290000</v>
      </c>
      <c r="E26" s="35" t="s">
        <v>237</v>
      </c>
    </row>
    <row r="27" spans="1:5" ht="18" customHeight="1">
      <c r="A27" s="58"/>
      <c r="B27" s="35" t="s">
        <v>188</v>
      </c>
      <c r="C27" s="17"/>
      <c r="D27" s="22">
        <f>D28-SUM(D14:D26)</f>
        <v>156224125</v>
      </c>
      <c r="E27" s="35"/>
    </row>
    <row r="28" spans="1:5" ht="18" customHeight="1">
      <c r="A28" s="57"/>
      <c r="B28" s="10" t="s">
        <v>102</v>
      </c>
      <c r="C28" s="17"/>
      <c r="D28" s="22">
        <f>D29-D13</f>
        <v>465795268</v>
      </c>
      <c r="E28" s="17"/>
    </row>
    <row r="29" spans="1:5" ht="18" customHeight="1">
      <c r="A29" s="10" t="s">
        <v>10</v>
      </c>
      <c r="B29" s="17"/>
      <c r="C29" s="17"/>
      <c r="D29" s="22">
        <v>486435268</v>
      </c>
      <c r="E29" s="17"/>
    </row>
  </sheetData>
  <sortState xmlns:xlrd2="http://schemas.microsoft.com/office/spreadsheetml/2017/richdata2" ref="B14:E26">
    <sortCondition descending="1" ref="D14:D26"/>
  </sortState>
  <mergeCells count="2">
    <mergeCell ref="A6:A13"/>
    <mergeCell ref="A14:A28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9CBD-8635-47F3-B096-D9F3B28FE42D}">
  <sheetPr filterMode="1"/>
  <dimension ref="A1:E38"/>
  <sheetViews>
    <sheetView zoomScaleNormal="100" workbookViewId="0">
      <selection activeCell="J21" sqref="J21:K21"/>
    </sheetView>
  </sheetViews>
  <sheetFormatPr defaultColWidth="8.875" defaultRowHeight="11.25"/>
  <cols>
    <col min="1" max="2" width="21.75" style="2" customWidth="1"/>
    <col min="3" max="3" width="18.5" style="2" customWidth="1"/>
    <col min="4" max="5" width="22.125" style="2" customWidth="1"/>
    <col min="6" max="6" width="9.375" style="2" bestFit="1" customWidth="1"/>
    <col min="7" max="16384" width="8.875" style="2"/>
  </cols>
  <sheetData>
    <row r="1" spans="1:5" ht="21">
      <c r="A1" s="1" t="s">
        <v>103</v>
      </c>
    </row>
    <row r="2" spans="1:5" ht="13.5">
      <c r="A2" s="3" t="s">
        <v>152</v>
      </c>
    </row>
    <row r="3" spans="1:5" ht="13.5">
      <c r="A3" s="3" t="s">
        <v>228</v>
      </c>
    </row>
    <row r="4" spans="1:5" ht="13.5">
      <c r="A4" s="3" t="s">
        <v>179</v>
      </c>
      <c r="E4" s="5" t="s">
        <v>176</v>
      </c>
    </row>
    <row r="5" spans="1:5" ht="22.5" customHeight="1">
      <c r="A5" s="37" t="s">
        <v>104</v>
      </c>
      <c r="B5" s="37" t="s">
        <v>90</v>
      </c>
      <c r="C5" s="64" t="s">
        <v>105</v>
      </c>
      <c r="D5" s="64"/>
      <c r="E5" s="38" t="s">
        <v>99</v>
      </c>
    </row>
    <row r="6" spans="1:5" ht="21" customHeight="1">
      <c r="A6" s="59" t="s">
        <v>106</v>
      </c>
      <c r="B6" s="59" t="s">
        <v>107</v>
      </c>
      <c r="C6" s="60" t="s">
        <v>202</v>
      </c>
      <c r="D6" s="60"/>
      <c r="E6" s="31">
        <v>436505233</v>
      </c>
    </row>
    <row r="7" spans="1:5" ht="21" customHeight="1">
      <c r="A7" s="59"/>
      <c r="B7" s="59"/>
      <c r="C7" s="60" t="s">
        <v>203</v>
      </c>
      <c r="D7" s="60"/>
      <c r="E7" s="31">
        <v>48011000</v>
      </c>
    </row>
    <row r="8" spans="1:5" ht="21" customHeight="1">
      <c r="A8" s="59"/>
      <c r="B8" s="59"/>
      <c r="C8" s="60" t="s">
        <v>204</v>
      </c>
      <c r="D8" s="60"/>
      <c r="E8" s="31">
        <v>151000</v>
      </c>
    </row>
    <row r="9" spans="1:5" ht="21" customHeight="1">
      <c r="A9" s="59"/>
      <c r="B9" s="59"/>
      <c r="C9" s="60" t="s">
        <v>205</v>
      </c>
      <c r="D9" s="60"/>
      <c r="E9" s="31">
        <v>3208000</v>
      </c>
    </row>
    <row r="10" spans="1:5" ht="21" customHeight="1">
      <c r="A10" s="59"/>
      <c r="B10" s="59"/>
      <c r="C10" s="60" t="s">
        <v>206</v>
      </c>
      <c r="D10" s="60"/>
      <c r="E10" s="31">
        <v>2228000</v>
      </c>
    </row>
    <row r="11" spans="1:5" ht="21" customHeight="1">
      <c r="A11" s="59"/>
      <c r="B11" s="59"/>
      <c r="C11" s="60" t="s">
        <v>215</v>
      </c>
      <c r="D11" s="60"/>
      <c r="E11" s="31">
        <v>6343000</v>
      </c>
    </row>
    <row r="12" spans="1:5" ht="21" customHeight="1">
      <c r="A12" s="59"/>
      <c r="B12" s="59"/>
      <c r="C12" s="60" t="s">
        <v>207</v>
      </c>
      <c r="D12" s="60"/>
      <c r="E12" s="31">
        <v>77094000</v>
      </c>
    </row>
    <row r="13" spans="1:5" ht="21" customHeight="1">
      <c r="A13" s="59"/>
      <c r="B13" s="59"/>
      <c r="C13" s="60" t="s">
        <v>208</v>
      </c>
      <c r="D13" s="60"/>
      <c r="E13" s="31">
        <v>61154309</v>
      </c>
    </row>
    <row r="14" spans="1:5" ht="21" customHeight="1">
      <c r="A14" s="59"/>
      <c r="B14" s="59"/>
      <c r="C14" s="60" t="s">
        <v>209</v>
      </c>
      <c r="D14" s="60"/>
      <c r="E14" s="31">
        <v>6033000</v>
      </c>
    </row>
    <row r="15" spans="1:5" ht="21" customHeight="1">
      <c r="A15" s="59"/>
      <c r="B15" s="59"/>
      <c r="C15" s="60" t="s">
        <v>210</v>
      </c>
      <c r="D15" s="60"/>
      <c r="E15" s="31">
        <v>291000</v>
      </c>
    </row>
    <row r="16" spans="1:5" ht="21" customHeight="1">
      <c r="A16" s="59"/>
      <c r="B16" s="59"/>
      <c r="C16" s="60" t="s">
        <v>211</v>
      </c>
      <c r="D16" s="60"/>
      <c r="E16" s="31">
        <v>1778307000</v>
      </c>
    </row>
    <row r="17" spans="1:5" ht="21" customHeight="1">
      <c r="A17" s="59"/>
      <c r="B17" s="59"/>
      <c r="C17" s="60" t="s">
        <v>212</v>
      </c>
      <c r="D17" s="60"/>
      <c r="E17" s="31">
        <v>725000</v>
      </c>
    </row>
    <row r="18" spans="1:5" ht="21" customHeight="1">
      <c r="A18" s="59"/>
      <c r="B18" s="59"/>
      <c r="C18" s="60" t="s">
        <v>213</v>
      </c>
      <c r="D18" s="60"/>
      <c r="E18" s="31">
        <v>20977839</v>
      </c>
    </row>
    <row r="19" spans="1:5" ht="21" customHeight="1">
      <c r="A19" s="59"/>
      <c r="B19" s="59"/>
      <c r="C19" s="60" t="s">
        <v>214</v>
      </c>
      <c r="D19" s="60"/>
      <c r="E19" s="31">
        <v>36692000</v>
      </c>
    </row>
    <row r="20" spans="1:5" ht="21" customHeight="1">
      <c r="A20" s="59"/>
      <c r="B20" s="59"/>
      <c r="C20" s="62" t="s">
        <v>42</v>
      </c>
      <c r="D20" s="63"/>
      <c r="E20" s="41">
        <f>SUM(E6:E19)</f>
        <v>2477720381</v>
      </c>
    </row>
    <row r="21" spans="1:5" ht="21" customHeight="1">
      <c r="A21" s="59"/>
      <c r="B21" s="59" t="s">
        <v>218</v>
      </c>
      <c r="C21" s="61" t="s">
        <v>109</v>
      </c>
      <c r="D21" s="39" t="s">
        <v>219</v>
      </c>
      <c r="E21" s="31">
        <v>121727000</v>
      </c>
    </row>
    <row r="22" spans="1:5" ht="21" customHeight="1">
      <c r="A22" s="59"/>
      <c r="B22" s="59"/>
      <c r="C22" s="59"/>
      <c r="D22" s="39" t="s">
        <v>220</v>
      </c>
      <c r="E22" s="31">
        <v>1294000</v>
      </c>
    </row>
    <row r="23" spans="1:5" ht="21" customHeight="1">
      <c r="A23" s="59"/>
      <c r="B23" s="59"/>
      <c r="C23" s="59"/>
      <c r="D23" s="40" t="s">
        <v>102</v>
      </c>
      <c r="E23" s="41">
        <f>SUM(E21:E22)</f>
        <v>123021000</v>
      </c>
    </row>
    <row r="24" spans="1:5" ht="21" customHeight="1">
      <c r="A24" s="59"/>
      <c r="B24" s="59"/>
      <c r="C24" s="61" t="s">
        <v>110</v>
      </c>
      <c r="D24" s="39" t="s">
        <v>219</v>
      </c>
      <c r="E24" s="31">
        <v>290933042</v>
      </c>
    </row>
    <row r="25" spans="1:5" ht="21" customHeight="1">
      <c r="A25" s="59"/>
      <c r="B25" s="59"/>
      <c r="C25" s="59"/>
      <c r="D25" s="39" t="s">
        <v>220</v>
      </c>
      <c r="E25" s="31">
        <v>191366534</v>
      </c>
    </row>
    <row r="26" spans="1:5" ht="21" customHeight="1">
      <c r="A26" s="59"/>
      <c r="B26" s="59"/>
      <c r="C26" s="59"/>
      <c r="D26" s="40" t="s">
        <v>102</v>
      </c>
      <c r="E26" s="41">
        <f>SUM(E24:E25)</f>
        <v>482299576</v>
      </c>
    </row>
    <row r="27" spans="1:5" ht="21" customHeight="1">
      <c r="A27" s="60"/>
      <c r="B27" s="60"/>
      <c r="C27" s="62" t="s">
        <v>42</v>
      </c>
      <c r="D27" s="63"/>
      <c r="E27" s="41">
        <f>SUM(E23,E26)</f>
        <v>605320576</v>
      </c>
    </row>
    <row r="28" spans="1:5" ht="21" customHeight="1">
      <c r="A28" s="60"/>
      <c r="B28" s="62" t="s">
        <v>10</v>
      </c>
      <c r="C28" s="63"/>
      <c r="D28" s="63"/>
      <c r="E28" s="41">
        <f>SUM(E20,E27)</f>
        <v>3083040957</v>
      </c>
    </row>
    <row r="29" spans="1:5" ht="21" customHeight="1">
      <c r="A29" s="59" t="s">
        <v>216</v>
      </c>
      <c r="B29" s="59" t="s">
        <v>107</v>
      </c>
      <c r="C29" s="60" t="s">
        <v>223</v>
      </c>
      <c r="D29" s="60"/>
      <c r="E29" s="31">
        <v>17599000</v>
      </c>
    </row>
    <row r="30" spans="1:5" ht="21" customHeight="1">
      <c r="A30" s="59"/>
      <c r="B30" s="59"/>
      <c r="C30" s="62" t="s">
        <v>42</v>
      </c>
      <c r="D30" s="63"/>
      <c r="E30" s="41">
        <f>SUM(E29:E29)</f>
        <v>17599000</v>
      </c>
    </row>
    <row r="31" spans="1:5" ht="21" hidden="1" customHeight="1">
      <c r="A31" s="59"/>
      <c r="B31" s="59" t="s">
        <v>108</v>
      </c>
      <c r="C31" s="61" t="s">
        <v>221</v>
      </c>
      <c r="D31" s="39" t="s">
        <v>219</v>
      </c>
      <c r="E31" s="31">
        <v>0</v>
      </c>
    </row>
    <row r="32" spans="1:5" ht="21" hidden="1" customHeight="1">
      <c r="A32" s="59"/>
      <c r="B32" s="59"/>
      <c r="C32" s="61"/>
      <c r="D32" s="39" t="s">
        <v>220</v>
      </c>
      <c r="E32" s="31">
        <v>0</v>
      </c>
    </row>
    <row r="33" spans="1:5" ht="21" hidden="1" customHeight="1">
      <c r="A33" s="59"/>
      <c r="B33" s="59"/>
      <c r="C33" s="59"/>
      <c r="D33" s="40" t="s">
        <v>102</v>
      </c>
      <c r="E33" s="41">
        <f>SUM(E31:E31)</f>
        <v>0</v>
      </c>
    </row>
    <row r="34" spans="1:5" ht="21" hidden="1" customHeight="1">
      <c r="A34" s="59"/>
      <c r="B34" s="59"/>
      <c r="C34" s="61" t="s">
        <v>222</v>
      </c>
      <c r="D34" s="39" t="s">
        <v>219</v>
      </c>
      <c r="E34" s="31">
        <v>0</v>
      </c>
    </row>
    <row r="35" spans="1:5" ht="21" customHeight="1">
      <c r="A35" s="59"/>
      <c r="B35" s="59"/>
      <c r="C35" s="59"/>
      <c r="D35" s="39" t="s">
        <v>220</v>
      </c>
      <c r="E35" s="31">
        <v>23464000</v>
      </c>
    </row>
    <row r="36" spans="1:5" ht="21" customHeight="1">
      <c r="A36" s="59"/>
      <c r="B36" s="59"/>
      <c r="C36" s="59"/>
      <c r="D36" s="40" t="s">
        <v>102</v>
      </c>
      <c r="E36" s="41">
        <f>SUM(E34:E35)</f>
        <v>23464000</v>
      </c>
    </row>
    <row r="37" spans="1:5" ht="21" customHeight="1">
      <c r="A37" s="60"/>
      <c r="B37" s="60"/>
      <c r="C37" s="62" t="s">
        <v>42</v>
      </c>
      <c r="D37" s="63"/>
      <c r="E37" s="41">
        <f>SUM(E33,E36)</f>
        <v>23464000</v>
      </c>
    </row>
    <row r="38" spans="1:5" ht="21" customHeight="1">
      <c r="A38" s="60"/>
      <c r="B38" s="62" t="s">
        <v>10</v>
      </c>
      <c r="C38" s="63"/>
      <c r="D38" s="63"/>
      <c r="E38" s="41">
        <f>SUM(E30,E37)</f>
        <v>41063000</v>
      </c>
    </row>
  </sheetData>
  <autoFilter ref="A5:F38" xr:uid="{A57C9CBD-8635-47F3-B096-D9F3B28FE42D}">
    <filterColumn colId="2" showButton="0"/>
    <filterColumn colId="4">
      <filters>
        <filter val="1,762,830"/>
        <filter val="152,507"/>
        <filter val="153,262"/>
        <filter val="17,215"/>
        <filter val="198,640"/>
        <filter val="2,465,878"/>
        <filter val="20,372"/>
        <filter val="23,464"/>
        <filter val="268"/>
        <filter val="27,183"/>
        <filter val="3,188,569"/>
        <filter val="3,602"/>
        <filter val="370,788"/>
        <filter val="4,086"/>
        <filter val="4,286"/>
        <filter val="40,679"/>
        <filter val="437,267"/>
        <filter val="47,215"/>
        <filter val="5,717"/>
        <filter val="569,428"/>
        <filter val="63,873"/>
        <filter val="722,691"/>
        <filter val="756"/>
        <filter val="761"/>
        <filter val="78,759"/>
        <filter val="9,659"/>
      </filters>
    </filterColumn>
  </autoFilter>
  <mergeCells count="32">
    <mergeCell ref="C5:D5"/>
    <mergeCell ref="C6:D6"/>
    <mergeCell ref="C19:D19"/>
    <mergeCell ref="C29:D29"/>
    <mergeCell ref="B6:B20"/>
    <mergeCell ref="B21:B27"/>
    <mergeCell ref="C21:C23"/>
    <mergeCell ref="C24:C26"/>
    <mergeCell ref="B28:D28"/>
    <mergeCell ref="B29:B30"/>
    <mergeCell ref="C30:D30"/>
    <mergeCell ref="C7:D7"/>
    <mergeCell ref="C8:D8"/>
    <mergeCell ref="C9:D9"/>
    <mergeCell ref="C13:D13"/>
    <mergeCell ref="C14:D14"/>
    <mergeCell ref="A6:A28"/>
    <mergeCell ref="A29:A38"/>
    <mergeCell ref="B31:B37"/>
    <mergeCell ref="C31:C33"/>
    <mergeCell ref="C34:C36"/>
    <mergeCell ref="C37:D37"/>
    <mergeCell ref="C16:D16"/>
    <mergeCell ref="C17:D17"/>
    <mergeCell ref="C18:D18"/>
    <mergeCell ref="C20:D20"/>
    <mergeCell ref="C27:D27"/>
    <mergeCell ref="B38:D38"/>
    <mergeCell ref="C15:D15"/>
    <mergeCell ref="C10:D10"/>
    <mergeCell ref="C11:D11"/>
    <mergeCell ref="C12:D12"/>
  </mergeCells>
  <phoneticPr fontId="3"/>
  <pageMargins left="0.3888888888888889" right="0.3888888888888889" top="0.3888888888888889" bottom="0.3888888888888889" header="0.19444444444444445" footer="0.19444444444444445"/>
  <pageSetup paperSize="9" scale="66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B29B-6AEF-4813-9AA5-CF24756618C8}">
  <sheetPr>
    <pageSetUpPr fitToPage="1"/>
  </sheetPr>
  <dimension ref="A1:F11"/>
  <sheetViews>
    <sheetView tabSelected="1" workbookViewId="0">
      <selection activeCell="F14" sqref="F14"/>
    </sheetView>
  </sheetViews>
  <sheetFormatPr defaultColWidth="8.875" defaultRowHeight="20.25" customHeight="1"/>
  <cols>
    <col min="1" max="1" width="23.375" style="3" customWidth="1"/>
    <col min="2" max="6" width="20.875" style="3" customWidth="1"/>
    <col min="7" max="16384" width="8.875" style="3"/>
  </cols>
  <sheetData>
    <row r="1" spans="1:6" ht="20.25" customHeight="1">
      <c r="A1" s="45" t="s">
        <v>111</v>
      </c>
      <c r="B1" s="65"/>
      <c r="C1" s="65"/>
      <c r="D1" s="65"/>
      <c r="E1" s="65"/>
      <c r="F1" s="65"/>
    </row>
    <row r="2" spans="1:6" ht="20.25" customHeight="1">
      <c r="A2" s="18" t="s">
        <v>152</v>
      </c>
      <c r="B2" s="18"/>
      <c r="C2" s="18"/>
      <c r="D2" s="18"/>
      <c r="E2" s="18"/>
      <c r="F2" s="19" t="s">
        <v>227</v>
      </c>
    </row>
    <row r="3" spans="1:6" ht="20.25" customHeight="1">
      <c r="A3" s="18" t="s">
        <v>178</v>
      </c>
      <c r="B3" s="18"/>
      <c r="C3" s="18"/>
      <c r="D3" s="18"/>
      <c r="E3" s="18"/>
      <c r="F3" s="19" t="s">
        <v>176</v>
      </c>
    </row>
    <row r="4" spans="1:6" ht="20.25" customHeight="1">
      <c r="A4" s="66" t="s">
        <v>90</v>
      </c>
      <c r="B4" s="68" t="s">
        <v>99</v>
      </c>
      <c r="C4" s="68" t="s">
        <v>112</v>
      </c>
      <c r="D4" s="68"/>
      <c r="E4" s="68"/>
      <c r="F4" s="68"/>
    </row>
    <row r="5" spans="1:6" ht="20.25" customHeight="1">
      <c r="A5" s="66"/>
      <c r="B5" s="68"/>
      <c r="C5" s="68" t="s">
        <v>108</v>
      </c>
      <c r="D5" s="68" t="s">
        <v>113</v>
      </c>
      <c r="E5" s="68" t="s">
        <v>107</v>
      </c>
      <c r="F5" s="68" t="s">
        <v>30</v>
      </c>
    </row>
    <row r="6" spans="1:6" ht="20.25" customHeight="1" thickBot="1">
      <c r="A6" s="67"/>
      <c r="B6" s="69"/>
      <c r="C6" s="69"/>
      <c r="D6" s="69"/>
      <c r="E6" s="69"/>
      <c r="F6" s="69"/>
    </row>
    <row r="7" spans="1:6" ht="20.25" customHeight="1" thickTop="1">
      <c r="A7" s="20" t="s">
        <v>114</v>
      </c>
      <c r="B7" s="36">
        <v>3008713615</v>
      </c>
      <c r="C7" s="36">
        <v>505763576</v>
      </c>
      <c r="D7" s="36">
        <v>41363000</v>
      </c>
      <c r="E7" s="36">
        <v>1725841201</v>
      </c>
      <c r="F7" s="36">
        <v>735745838</v>
      </c>
    </row>
    <row r="8" spans="1:6" ht="20.25" customHeight="1">
      <c r="A8" s="20" t="s">
        <v>115</v>
      </c>
      <c r="B8" s="36">
        <v>236779365</v>
      </c>
      <c r="C8" s="36">
        <v>123021000</v>
      </c>
      <c r="D8" s="36">
        <v>43800000</v>
      </c>
      <c r="E8" s="36">
        <v>69958365</v>
      </c>
      <c r="F8" s="36">
        <v>0</v>
      </c>
    </row>
    <row r="9" spans="1:6" ht="20.25" customHeight="1">
      <c r="A9" s="20" t="s">
        <v>116</v>
      </c>
      <c r="B9" s="36">
        <v>325868173</v>
      </c>
      <c r="C9" s="36">
        <v>0</v>
      </c>
      <c r="D9" s="36">
        <v>0</v>
      </c>
      <c r="E9" s="36">
        <v>312979954</v>
      </c>
      <c r="F9" s="36">
        <v>12888219</v>
      </c>
    </row>
    <row r="10" spans="1:6" ht="20.25" customHeight="1">
      <c r="A10" s="20" t="s">
        <v>30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</row>
    <row r="11" spans="1:6" ht="20.25" customHeight="1">
      <c r="A11" s="21" t="s">
        <v>10</v>
      </c>
      <c r="B11" s="36">
        <v>3571361153</v>
      </c>
      <c r="C11" s="36">
        <v>628784576</v>
      </c>
      <c r="D11" s="36">
        <v>85163000</v>
      </c>
      <c r="E11" s="36">
        <v>2108779420</v>
      </c>
      <c r="F11" s="36">
        <v>748634057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0D7E-4B9E-4A65-83BD-2D37AADF3C0E}">
  <dimension ref="A1:B11"/>
  <sheetViews>
    <sheetView workbookViewId="0">
      <selection activeCell="B11" sqref="B11"/>
    </sheetView>
  </sheetViews>
  <sheetFormatPr defaultColWidth="8.875" defaultRowHeight="11.25"/>
  <cols>
    <col min="1" max="2" width="31.25" style="2" customWidth="1"/>
    <col min="3" max="16384" width="8.875" style="2"/>
  </cols>
  <sheetData>
    <row r="1" spans="1:2" ht="21">
      <c r="A1" s="1" t="s">
        <v>117</v>
      </c>
    </row>
    <row r="2" spans="1:2" ht="13.5">
      <c r="A2" s="3" t="s">
        <v>152</v>
      </c>
    </row>
    <row r="3" spans="1:2" ht="13.5">
      <c r="A3" s="3" t="s">
        <v>227</v>
      </c>
    </row>
    <row r="4" spans="1:2" ht="13.5">
      <c r="A4" s="3" t="s">
        <v>179</v>
      </c>
      <c r="B4" s="5" t="s">
        <v>176</v>
      </c>
    </row>
    <row r="5" spans="1:2" ht="22.5" customHeight="1">
      <c r="A5" s="6" t="s">
        <v>26</v>
      </c>
      <c r="B5" s="6" t="s">
        <v>94</v>
      </c>
    </row>
    <row r="6" spans="1:2" ht="23.25" customHeight="1">
      <c r="A6" s="8" t="s">
        <v>120</v>
      </c>
      <c r="B6" s="22">
        <v>0</v>
      </c>
    </row>
    <row r="7" spans="1:2" ht="23.25" customHeight="1">
      <c r="A7" s="8" t="s">
        <v>121</v>
      </c>
      <c r="B7" s="22">
        <v>136120730</v>
      </c>
    </row>
    <row r="8" spans="1:2" ht="23.25" customHeight="1">
      <c r="A8" s="8" t="s">
        <v>122</v>
      </c>
      <c r="B8" s="22">
        <v>0</v>
      </c>
    </row>
    <row r="9" spans="1:2" ht="23.25" customHeight="1">
      <c r="A9" s="8"/>
      <c r="B9" s="22"/>
    </row>
    <row r="10" spans="1:2" ht="23.25" customHeight="1">
      <c r="A10" s="8"/>
      <c r="B10" s="22"/>
    </row>
    <row r="11" spans="1:2" ht="18" customHeight="1">
      <c r="A11" s="10" t="s">
        <v>10</v>
      </c>
      <c r="B11" s="22">
        <f>SUM(B6:B10)</f>
        <v>136120730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C199-9BDA-4C3C-98EF-FED888C69091}">
  <sheetPr>
    <pageSetUpPr fitToPage="1"/>
  </sheetPr>
  <dimension ref="A1:K31"/>
  <sheetViews>
    <sheetView workbookViewId="0">
      <selection activeCell="B21" sqref="B21:B30"/>
    </sheetView>
  </sheetViews>
  <sheetFormatPr defaultColWidth="8.875" defaultRowHeight="11.25"/>
  <cols>
    <col min="1" max="1" width="49.625" style="2" bestFit="1" customWidth="1"/>
    <col min="2" max="11" width="15.375" style="2" customWidth="1"/>
    <col min="12" max="16384" width="8.875" style="2"/>
  </cols>
  <sheetData>
    <row r="1" spans="1:10" ht="21">
      <c r="A1" s="1" t="s">
        <v>0</v>
      </c>
    </row>
    <row r="2" spans="1:10" ht="13.5">
      <c r="A2" s="3" t="s">
        <v>152</v>
      </c>
    </row>
    <row r="3" spans="1:10" ht="13.5">
      <c r="A3" s="3" t="s">
        <v>227</v>
      </c>
    </row>
    <row r="4" spans="1:10" ht="13.5">
      <c r="A4" s="3" t="s">
        <v>179</v>
      </c>
    </row>
    <row r="5" spans="1:10" ht="13.5">
      <c r="A5" s="4" t="s">
        <v>1</v>
      </c>
      <c r="H5" s="5" t="s">
        <v>176</v>
      </c>
    </row>
    <row r="6" spans="1:10" ht="37.5" customHeight="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10" ht="18" customHeight="1">
      <c r="A7" s="8"/>
      <c r="B7" s="9"/>
      <c r="C7" s="9"/>
      <c r="D7" s="9"/>
      <c r="E7" s="9"/>
      <c r="F7" s="9"/>
      <c r="G7" s="9"/>
      <c r="H7" s="9"/>
    </row>
    <row r="8" spans="1:10" ht="18" customHeight="1">
      <c r="A8" s="8"/>
      <c r="B8" s="9"/>
      <c r="C8" s="9"/>
      <c r="D8" s="9"/>
      <c r="E8" s="9"/>
      <c r="F8" s="9"/>
      <c r="G8" s="9"/>
      <c r="H8" s="9"/>
    </row>
    <row r="9" spans="1:10" ht="18" customHeight="1">
      <c r="A9" s="8"/>
      <c r="B9" s="9"/>
      <c r="C9" s="9"/>
      <c r="D9" s="9"/>
      <c r="E9" s="9"/>
      <c r="F9" s="9"/>
      <c r="G9" s="9"/>
      <c r="H9" s="9"/>
    </row>
    <row r="10" spans="1:10" ht="18" customHeight="1">
      <c r="A10" s="10" t="s">
        <v>10</v>
      </c>
      <c r="B10" s="9"/>
      <c r="C10" s="9"/>
      <c r="D10" s="9"/>
      <c r="E10" s="9"/>
      <c r="F10" s="9"/>
      <c r="G10" s="9"/>
      <c r="H10" s="9"/>
    </row>
    <row r="12" spans="1:10" ht="13.5">
      <c r="A12" s="4" t="s">
        <v>11</v>
      </c>
      <c r="J12" s="5" t="s">
        <v>176</v>
      </c>
    </row>
    <row r="13" spans="1:10" ht="37.5" customHeight="1">
      <c r="A13" s="6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18</v>
      </c>
      <c r="H13" s="7" t="s">
        <v>19</v>
      </c>
      <c r="I13" s="7" t="s">
        <v>20</v>
      </c>
      <c r="J13" s="7" t="s">
        <v>9</v>
      </c>
    </row>
    <row r="14" spans="1:10" ht="18" customHeight="1">
      <c r="A14" s="8" t="s">
        <v>153</v>
      </c>
      <c r="B14" s="22">
        <v>9000000</v>
      </c>
      <c r="C14" s="22">
        <v>102615045</v>
      </c>
      <c r="D14" s="22">
        <v>17617235</v>
      </c>
      <c r="E14" s="22">
        <v>84997810</v>
      </c>
      <c r="F14" s="22">
        <v>10000000</v>
      </c>
      <c r="G14" s="32">
        <v>0.9</v>
      </c>
      <c r="H14" s="22">
        <v>76498029</v>
      </c>
      <c r="I14" s="22">
        <v>0</v>
      </c>
      <c r="J14" s="22">
        <v>9000000</v>
      </c>
    </row>
    <row r="15" spans="1:10" ht="18" customHeight="1">
      <c r="A15" s="8"/>
      <c r="B15" s="22"/>
      <c r="C15" s="22"/>
      <c r="D15" s="22"/>
      <c r="E15" s="22"/>
      <c r="F15" s="22"/>
      <c r="G15" s="9"/>
      <c r="H15" s="22"/>
      <c r="I15" s="22"/>
      <c r="J15" s="22"/>
    </row>
    <row r="16" spans="1:10" ht="18" customHeight="1">
      <c r="A16" s="8"/>
      <c r="B16" s="22"/>
      <c r="C16" s="22"/>
      <c r="D16" s="22"/>
      <c r="E16" s="22"/>
      <c r="F16" s="22"/>
      <c r="G16" s="9"/>
      <c r="H16" s="22"/>
      <c r="I16" s="22"/>
      <c r="J16" s="22"/>
    </row>
    <row r="17" spans="1:11" ht="18" customHeight="1">
      <c r="A17" s="10" t="s">
        <v>10</v>
      </c>
      <c r="B17" s="22">
        <f>SUM(B14:B16)</f>
        <v>9000000</v>
      </c>
      <c r="C17" s="22">
        <f t="shared" ref="C17:H17" si="0">SUM(C14:C16)</f>
        <v>102615045</v>
      </c>
      <c r="D17" s="22">
        <f t="shared" si="0"/>
        <v>17617235</v>
      </c>
      <c r="E17" s="22">
        <f t="shared" si="0"/>
        <v>84997810</v>
      </c>
      <c r="F17" s="22">
        <f t="shared" si="0"/>
        <v>10000000</v>
      </c>
      <c r="G17" s="9"/>
      <c r="H17" s="22">
        <f t="shared" si="0"/>
        <v>76498029</v>
      </c>
      <c r="I17" s="22">
        <f t="shared" ref="I17" si="1">SUM(I14:I16)</f>
        <v>0</v>
      </c>
      <c r="J17" s="22">
        <f t="shared" ref="J17" si="2">SUM(J14:J16)</f>
        <v>9000000</v>
      </c>
    </row>
    <row r="19" spans="1:11" ht="13.5">
      <c r="A19" s="4" t="s">
        <v>21</v>
      </c>
      <c r="K19" s="5" t="s">
        <v>176</v>
      </c>
    </row>
    <row r="20" spans="1:11" ht="37.5" customHeight="1">
      <c r="A20" s="6" t="s">
        <v>12</v>
      </c>
      <c r="B20" s="7" t="s">
        <v>22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  <c r="H20" s="7" t="s">
        <v>19</v>
      </c>
      <c r="I20" s="7" t="s">
        <v>23</v>
      </c>
      <c r="J20" s="7" t="s">
        <v>24</v>
      </c>
      <c r="K20" s="7" t="s">
        <v>9</v>
      </c>
    </row>
    <row r="21" spans="1:11" ht="18" customHeight="1">
      <c r="A21" s="8" t="s">
        <v>154</v>
      </c>
      <c r="B21" s="22">
        <v>449000</v>
      </c>
      <c r="C21" s="22">
        <v>2366924000</v>
      </c>
      <c r="D21" s="22">
        <v>1234115000</v>
      </c>
      <c r="E21" s="22">
        <v>1132809000</v>
      </c>
      <c r="F21" s="22">
        <v>480000000</v>
      </c>
      <c r="G21" s="32">
        <v>9.3541666666666664E-4</v>
      </c>
      <c r="H21" s="22">
        <v>1059648.41875</v>
      </c>
      <c r="I21" s="22">
        <v>0</v>
      </c>
      <c r="J21" s="22">
        <v>449000</v>
      </c>
      <c r="K21" s="22">
        <v>449000</v>
      </c>
    </row>
    <row r="22" spans="1:11" ht="18" customHeight="1">
      <c r="A22" s="8" t="s">
        <v>155</v>
      </c>
      <c r="B22" s="22">
        <v>400000</v>
      </c>
      <c r="C22" s="22">
        <v>2397407000</v>
      </c>
      <c r="D22" s="22">
        <v>1112630000</v>
      </c>
      <c r="E22" s="22">
        <v>1284777000</v>
      </c>
      <c r="F22" s="22">
        <v>90000000</v>
      </c>
      <c r="G22" s="32">
        <v>4.4444444444444444E-3</v>
      </c>
      <c r="H22" s="22">
        <v>5710120</v>
      </c>
      <c r="I22" s="22">
        <v>0</v>
      </c>
      <c r="J22" s="22">
        <v>400000</v>
      </c>
      <c r="K22" s="22">
        <v>400000</v>
      </c>
    </row>
    <row r="23" spans="1:11" ht="18" customHeight="1">
      <c r="A23" s="8" t="s">
        <v>156</v>
      </c>
      <c r="B23" s="22">
        <v>1760000</v>
      </c>
      <c r="C23" s="22">
        <v>83455138180</v>
      </c>
      <c r="D23" s="22">
        <v>80772955049</v>
      </c>
      <c r="E23" s="22">
        <v>2682183131</v>
      </c>
      <c r="F23" s="22">
        <v>2119020000</v>
      </c>
      <c r="G23" s="32">
        <v>8.3057262319374055E-4</v>
      </c>
      <c r="H23" s="22">
        <v>2227747.8790006703</v>
      </c>
      <c r="I23" s="22">
        <v>0</v>
      </c>
      <c r="J23" s="22">
        <v>1760000</v>
      </c>
      <c r="K23" s="22">
        <v>1760000</v>
      </c>
    </row>
    <row r="24" spans="1:11" ht="18" customHeight="1">
      <c r="A24" s="8" t="s">
        <v>157</v>
      </c>
      <c r="B24" s="22">
        <v>200000</v>
      </c>
      <c r="C24" s="22">
        <v>3251806340</v>
      </c>
      <c r="D24" s="22">
        <v>267935339</v>
      </c>
      <c r="E24" s="22">
        <v>2983871001</v>
      </c>
      <c r="F24" s="22">
        <v>1177000000</v>
      </c>
      <c r="G24" s="32">
        <v>1.6992353440951571E-4</v>
      </c>
      <c r="H24" s="22">
        <v>507029.90671197959</v>
      </c>
      <c r="I24" s="22">
        <v>0</v>
      </c>
      <c r="J24" s="22">
        <v>200000</v>
      </c>
      <c r="K24" s="22">
        <v>200000</v>
      </c>
    </row>
    <row r="25" spans="1:11" ht="18" customHeight="1">
      <c r="A25" s="8" t="s">
        <v>158</v>
      </c>
      <c r="B25" s="22">
        <v>200000</v>
      </c>
      <c r="C25" s="22">
        <v>105939499</v>
      </c>
      <c r="D25" s="22">
        <v>45216239</v>
      </c>
      <c r="E25" s="22">
        <v>60723260</v>
      </c>
      <c r="F25" s="22">
        <v>47900000</v>
      </c>
      <c r="G25" s="32">
        <v>4.1753653444676405E-3</v>
      </c>
      <c r="H25" s="22">
        <v>253541.79540709811</v>
      </c>
      <c r="I25" s="22">
        <v>0</v>
      </c>
      <c r="J25" s="22">
        <v>200000</v>
      </c>
      <c r="K25" s="22">
        <v>200000</v>
      </c>
    </row>
    <row r="26" spans="1:11" ht="18" customHeight="1">
      <c r="A26" s="8" t="s">
        <v>159</v>
      </c>
      <c r="B26" s="22">
        <v>70000</v>
      </c>
      <c r="C26" s="22">
        <v>131467172</v>
      </c>
      <c r="D26" s="22">
        <v>48293497</v>
      </c>
      <c r="E26" s="22">
        <v>83173675</v>
      </c>
      <c r="F26" s="22">
        <v>72400000</v>
      </c>
      <c r="G26" s="32">
        <v>9.6685082872928181E-4</v>
      </c>
      <c r="H26" s="22">
        <v>80416.536602209948</v>
      </c>
      <c r="I26" s="22">
        <v>0</v>
      </c>
      <c r="J26" s="22">
        <v>70000</v>
      </c>
      <c r="K26" s="22">
        <v>70000</v>
      </c>
    </row>
    <row r="27" spans="1:11" ht="18" customHeight="1">
      <c r="A27" s="8" t="s">
        <v>160</v>
      </c>
      <c r="B27" s="22">
        <v>220000</v>
      </c>
      <c r="C27" s="22">
        <v>131467172</v>
      </c>
      <c r="D27" s="22">
        <v>48293497</v>
      </c>
      <c r="E27" s="22">
        <v>83173675</v>
      </c>
      <c r="F27" s="22">
        <v>72400000</v>
      </c>
      <c r="G27" s="32">
        <v>3.0386740331491712E-3</v>
      </c>
      <c r="H27" s="22">
        <v>252737.68646408839</v>
      </c>
      <c r="I27" s="22">
        <v>0</v>
      </c>
      <c r="J27" s="22">
        <v>220000</v>
      </c>
      <c r="K27" s="22">
        <v>220000</v>
      </c>
    </row>
    <row r="28" spans="1:11" ht="18" customHeight="1">
      <c r="A28" s="8" t="s">
        <v>161</v>
      </c>
      <c r="B28" s="22">
        <v>1249000</v>
      </c>
      <c r="C28" s="22">
        <v>481181168448</v>
      </c>
      <c r="D28" s="22">
        <v>449524257891</v>
      </c>
      <c r="E28" s="22">
        <v>31656910557</v>
      </c>
      <c r="F28" s="22">
        <v>3987241672</v>
      </c>
      <c r="G28" s="32">
        <v>3.1324913379867985E-4</v>
      </c>
      <c r="H28" s="22">
        <v>9916499.8107225336</v>
      </c>
      <c r="I28" s="22">
        <v>0</v>
      </c>
      <c r="J28" s="22">
        <v>1249000</v>
      </c>
      <c r="K28" s="22">
        <v>1249000</v>
      </c>
    </row>
    <row r="29" spans="1:11" ht="18" customHeight="1">
      <c r="A29" s="8" t="s">
        <v>162</v>
      </c>
      <c r="B29" s="22">
        <v>30000</v>
      </c>
      <c r="C29" s="22">
        <v>2358498996</v>
      </c>
      <c r="D29" s="22">
        <v>580165835</v>
      </c>
      <c r="E29" s="22">
        <v>1778333161</v>
      </c>
      <c r="F29" s="22">
        <v>400000000</v>
      </c>
      <c r="G29" s="32">
        <v>7.4999999999999993E-5</v>
      </c>
      <c r="H29" s="22">
        <v>133374.98707499998</v>
      </c>
      <c r="I29" s="22">
        <v>0</v>
      </c>
      <c r="J29" s="22">
        <v>30000</v>
      </c>
      <c r="K29" s="22">
        <v>30000</v>
      </c>
    </row>
    <row r="30" spans="1:11" ht="18" customHeight="1">
      <c r="A30" s="8" t="s">
        <v>163</v>
      </c>
      <c r="B30" s="22">
        <v>400000</v>
      </c>
      <c r="C30" s="22">
        <v>24556329000000</v>
      </c>
      <c r="D30" s="22">
        <v>24162382000000</v>
      </c>
      <c r="E30" s="22">
        <v>393947000000</v>
      </c>
      <c r="F30" s="22">
        <v>16602000000</v>
      </c>
      <c r="G30" s="32">
        <v>2.4093482712926154E-5</v>
      </c>
      <c r="H30" s="22">
        <v>9491555.2343091201</v>
      </c>
      <c r="I30" s="22">
        <v>0</v>
      </c>
      <c r="J30" s="22">
        <v>400000</v>
      </c>
      <c r="K30" s="22">
        <v>400000</v>
      </c>
    </row>
    <row r="31" spans="1:11" ht="18" customHeight="1">
      <c r="A31" s="10" t="s">
        <v>10</v>
      </c>
      <c r="B31" s="22">
        <f>SUM(B21:B30)</f>
        <v>4978000</v>
      </c>
      <c r="C31" s="22">
        <f t="shared" ref="C31:K31" si="3">SUM(C21:C30)</f>
        <v>25131708816807</v>
      </c>
      <c r="D31" s="22">
        <f t="shared" si="3"/>
        <v>24696015862347</v>
      </c>
      <c r="E31" s="22">
        <f t="shared" si="3"/>
        <v>435692954460</v>
      </c>
      <c r="F31" s="22">
        <f t="shared" si="3"/>
        <v>25047961672</v>
      </c>
      <c r="G31" s="9">
        <f t="shared" si="3"/>
        <v>1.4973590091572068E-2</v>
      </c>
      <c r="H31" s="22">
        <f t="shared" si="3"/>
        <v>29632672.255042702</v>
      </c>
      <c r="I31" s="22">
        <f t="shared" si="3"/>
        <v>0</v>
      </c>
      <c r="J31" s="22">
        <f t="shared" si="3"/>
        <v>4978000</v>
      </c>
      <c r="K31" s="22">
        <f t="shared" si="3"/>
        <v>4978000</v>
      </c>
    </row>
  </sheetData>
  <phoneticPr fontId="3"/>
  <pageMargins left="0.3888888888888889" right="0.3888888888888889" top="0.3888888888888889" bottom="0.3888888888888889" header="0.19444444444444445" footer="0.19444444444444445"/>
  <pageSetup paperSize="9" scale="63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2B56-EB61-48F7-A183-CE933A3014CA}">
  <sheetPr>
    <pageSetUpPr fitToPage="1"/>
  </sheetPr>
  <dimension ref="A1:G17"/>
  <sheetViews>
    <sheetView workbookViewId="0">
      <selection activeCell="C25" sqref="C25"/>
    </sheetView>
  </sheetViews>
  <sheetFormatPr defaultColWidth="8.875" defaultRowHeight="11.25"/>
  <cols>
    <col min="1" max="1" width="28.875" style="2" bestFit="1" customWidth="1"/>
    <col min="2" max="7" width="18.625" style="2" customWidth="1"/>
    <col min="8" max="16384" width="8.875" style="2"/>
  </cols>
  <sheetData>
    <row r="1" spans="1:7" ht="21">
      <c r="A1" s="1" t="s">
        <v>25</v>
      </c>
    </row>
    <row r="2" spans="1:7" ht="13.5">
      <c r="A2" s="3" t="s">
        <v>152</v>
      </c>
    </row>
    <row r="3" spans="1:7" ht="13.5">
      <c r="A3" s="3" t="s">
        <v>227</v>
      </c>
    </row>
    <row r="4" spans="1:7" ht="13.5">
      <c r="A4" s="3" t="s">
        <v>179</v>
      </c>
      <c r="G4" s="5" t="s">
        <v>176</v>
      </c>
    </row>
    <row r="5" spans="1:7" ht="22.5" customHeight="1">
      <c r="A5" s="6" t="s">
        <v>26</v>
      </c>
      <c r="B5" s="6" t="s">
        <v>27</v>
      </c>
      <c r="C5" s="6" t="s">
        <v>28</v>
      </c>
      <c r="D5" s="6" t="s">
        <v>29</v>
      </c>
      <c r="E5" s="6" t="s">
        <v>30</v>
      </c>
      <c r="F5" s="7" t="s">
        <v>31</v>
      </c>
      <c r="G5" s="7" t="s">
        <v>9</v>
      </c>
    </row>
    <row r="6" spans="1:7" ht="18" customHeight="1">
      <c r="A6" s="8" t="s">
        <v>164</v>
      </c>
      <c r="B6" s="33">
        <v>1785860623</v>
      </c>
      <c r="C6" s="33">
        <v>0</v>
      </c>
      <c r="D6" s="33">
        <v>0</v>
      </c>
      <c r="E6" s="33">
        <v>0</v>
      </c>
      <c r="F6" s="33">
        <f>SUM(B6:E6)</f>
        <v>1785860623</v>
      </c>
      <c r="G6" s="42">
        <v>1648860623</v>
      </c>
    </row>
    <row r="7" spans="1:7" ht="18" customHeight="1">
      <c r="A7" s="8" t="s">
        <v>165</v>
      </c>
      <c r="B7" s="33">
        <v>126772155</v>
      </c>
      <c r="C7" s="33">
        <v>0</v>
      </c>
      <c r="D7" s="33">
        <v>0</v>
      </c>
      <c r="E7" s="33">
        <v>0</v>
      </c>
      <c r="F7" s="33">
        <f t="shared" ref="F7:F16" si="0">SUM(B7:E7)</f>
        <v>126772155</v>
      </c>
      <c r="G7" s="42">
        <v>126772155</v>
      </c>
    </row>
    <row r="8" spans="1:7" ht="18" customHeight="1">
      <c r="A8" s="8" t="s">
        <v>166</v>
      </c>
      <c r="B8" s="33">
        <v>152505439</v>
      </c>
      <c r="C8" s="33">
        <v>0</v>
      </c>
      <c r="D8" s="33">
        <v>0</v>
      </c>
      <c r="E8" s="33">
        <v>0</v>
      </c>
      <c r="F8" s="33">
        <f t="shared" si="0"/>
        <v>152505439</v>
      </c>
      <c r="G8" s="42">
        <v>152505439</v>
      </c>
    </row>
    <row r="9" spans="1:7" ht="18" customHeight="1">
      <c r="A9" s="8" t="s">
        <v>167</v>
      </c>
      <c r="B9" s="33">
        <v>2910044</v>
      </c>
      <c r="C9" s="33">
        <v>0</v>
      </c>
      <c r="D9" s="33">
        <v>0</v>
      </c>
      <c r="E9" s="33">
        <v>0</v>
      </c>
      <c r="F9" s="33">
        <f t="shared" si="0"/>
        <v>2910044</v>
      </c>
      <c r="G9" s="42">
        <v>2910044</v>
      </c>
    </row>
    <row r="10" spans="1:7" ht="18" customHeight="1">
      <c r="A10" s="8" t="s">
        <v>168</v>
      </c>
      <c r="B10" s="33">
        <v>430900</v>
      </c>
      <c r="C10" s="33">
        <v>0</v>
      </c>
      <c r="D10" s="33">
        <v>0</v>
      </c>
      <c r="E10" s="33">
        <v>0</v>
      </c>
      <c r="F10" s="33">
        <f t="shared" si="0"/>
        <v>430900</v>
      </c>
      <c r="G10" s="42">
        <v>430900</v>
      </c>
    </row>
    <row r="11" spans="1:7" ht="18" customHeight="1">
      <c r="A11" s="8" t="s">
        <v>169</v>
      </c>
      <c r="B11" s="33">
        <v>10000000</v>
      </c>
      <c r="C11" s="33">
        <v>0</v>
      </c>
      <c r="D11" s="33">
        <v>0</v>
      </c>
      <c r="E11" s="33">
        <v>0</v>
      </c>
      <c r="F11" s="33">
        <f t="shared" si="0"/>
        <v>10000000</v>
      </c>
      <c r="G11" s="42">
        <v>10000000</v>
      </c>
    </row>
    <row r="12" spans="1:7" ht="18" customHeight="1">
      <c r="A12" s="8" t="s">
        <v>180</v>
      </c>
      <c r="B12" s="33">
        <v>38440412</v>
      </c>
      <c r="C12" s="33">
        <v>0</v>
      </c>
      <c r="D12" s="33">
        <v>0</v>
      </c>
      <c r="E12" s="33">
        <v>0</v>
      </c>
      <c r="F12" s="33">
        <f t="shared" si="0"/>
        <v>38440412</v>
      </c>
      <c r="G12" s="42">
        <v>38440412</v>
      </c>
    </row>
    <row r="13" spans="1:7" ht="18" customHeight="1">
      <c r="A13" s="8" t="s">
        <v>226</v>
      </c>
      <c r="B13" s="33">
        <v>110000</v>
      </c>
      <c r="C13" s="33">
        <v>0</v>
      </c>
      <c r="D13" s="33">
        <v>0</v>
      </c>
      <c r="E13" s="33">
        <v>0</v>
      </c>
      <c r="F13" s="33">
        <f t="shared" ref="F13" si="1">SUM(B13:E13)</f>
        <v>110000</v>
      </c>
      <c r="G13" s="42">
        <v>110000</v>
      </c>
    </row>
    <row r="14" spans="1:7" ht="18" customHeight="1">
      <c r="A14" s="8" t="s">
        <v>181</v>
      </c>
      <c r="B14" s="33">
        <v>48571451</v>
      </c>
      <c r="C14" s="33">
        <v>0</v>
      </c>
      <c r="D14" s="33">
        <v>0</v>
      </c>
      <c r="E14" s="33">
        <v>0</v>
      </c>
      <c r="F14" s="33">
        <f t="shared" si="0"/>
        <v>48571451</v>
      </c>
      <c r="G14" s="42">
        <v>48571451</v>
      </c>
    </row>
    <row r="15" spans="1:7" ht="18" customHeight="1">
      <c r="A15" s="8" t="s">
        <v>182</v>
      </c>
      <c r="B15" s="33">
        <v>7588345</v>
      </c>
      <c r="C15" s="33">
        <v>0</v>
      </c>
      <c r="D15" s="33">
        <v>0</v>
      </c>
      <c r="E15" s="33">
        <v>0</v>
      </c>
      <c r="F15" s="33">
        <f t="shared" si="0"/>
        <v>7588345</v>
      </c>
      <c r="G15" s="42">
        <v>7588345</v>
      </c>
    </row>
    <row r="16" spans="1:7" ht="18" customHeight="1">
      <c r="A16" s="8" t="s">
        <v>217</v>
      </c>
      <c r="B16" s="33">
        <v>100000000</v>
      </c>
      <c r="C16" s="33">
        <v>0</v>
      </c>
      <c r="D16" s="33">
        <v>0</v>
      </c>
      <c r="E16" s="33">
        <v>0</v>
      </c>
      <c r="F16" s="33">
        <f t="shared" si="0"/>
        <v>100000000</v>
      </c>
      <c r="G16" s="42">
        <v>100000000</v>
      </c>
    </row>
    <row r="17" spans="1:7" ht="18" customHeight="1">
      <c r="A17" s="10" t="s">
        <v>10</v>
      </c>
      <c r="B17" s="33">
        <f>SUM(B6:B16)</f>
        <v>2273189369</v>
      </c>
      <c r="C17" s="33">
        <f t="shared" ref="C17:E17" si="2">SUM(C6:C16)</f>
        <v>0</v>
      </c>
      <c r="D17" s="33">
        <f t="shared" si="2"/>
        <v>0</v>
      </c>
      <c r="E17" s="33">
        <f t="shared" si="2"/>
        <v>0</v>
      </c>
      <c r="F17" s="33">
        <f>SUM(F6:F16)</f>
        <v>2273189369</v>
      </c>
      <c r="G17" s="42">
        <f>SUM(G6:G16)</f>
        <v>2136189369</v>
      </c>
    </row>
  </sheetData>
  <phoneticPr fontId="3"/>
  <pageMargins left="0.3888888888888889" right="0.3888888888888889" top="0.3888888888888889" bottom="0.3888888888888889" header="0.19444444444444445" footer="0.19444444444444445"/>
  <pageSetup paperSize="9" scale="91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FC0A-00DE-4D96-910D-BA3461939DFA}">
  <dimension ref="A1:F8"/>
  <sheetViews>
    <sheetView workbookViewId="0">
      <selection activeCell="F24" sqref="F24"/>
    </sheetView>
  </sheetViews>
  <sheetFormatPr defaultColWidth="8.875" defaultRowHeight="11.25"/>
  <cols>
    <col min="1" max="1" width="28.5" style="2" customWidth="1"/>
    <col min="2" max="6" width="19.875" style="2" customWidth="1"/>
    <col min="7" max="16384" width="8.875" style="2"/>
  </cols>
  <sheetData>
    <row r="1" spans="1:6" ht="21">
      <c r="A1" s="1" t="s">
        <v>32</v>
      </c>
    </row>
    <row r="2" spans="1:6" ht="13.5">
      <c r="A2" s="3" t="s">
        <v>152</v>
      </c>
    </row>
    <row r="3" spans="1:6" ht="13.5">
      <c r="A3" s="3" t="s">
        <v>227</v>
      </c>
    </row>
    <row r="4" spans="1:6" ht="13.5">
      <c r="A4" s="3" t="s">
        <v>179</v>
      </c>
      <c r="F4" s="5" t="s">
        <v>176</v>
      </c>
    </row>
    <row r="5" spans="1:6" ht="22.5" customHeight="1">
      <c r="A5" s="46" t="s">
        <v>33</v>
      </c>
      <c r="B5" s="46" t="s">
        <v>34</v>
      </c>
      <c r="C5" s="46"/>
      <c r="D5" s="46" t="s">
        <v>35</v>
      </c>
      <c r="E5" s="46"/>
      <c r="F5" s="47" t="s">
        <v>36</v>
      </c>
    </row>
    <row r="6" spans="1:6" ht="22.5" customHeight="1">
      <c r="A6" s="46"/>
      <c r="B6" s="6" t="s">
        <v>37</v>
      </c>
      <c r="C6" s="7" t="s">
        <v>38</v>
      </c>
      <c r="D6" s="6" t="s">
        <v>37</v>
      </c>
      <c r="E6" s="7" t="s">
        <v>38</v>
      </c>
      <c r="F6" s="46"/>
    </row>
    <row r="7" spans="1:6" ht="18" customHeight="1">
      <c r="A7" s="8" t="s">
        <v>170</v>
      </c>
      <c r="B7" s="22">
        <v>0</v>
      </c>
      <c r="C7" s="22">
        <v>0</v>
      </c>
      <c r="D7" s="22">
        <v>0</v>
      </c>
      <c r="E7" s="22">
        <v>0</v>
      </c>
      <c r="F7" s="22">
        <v>2671105</v>
      </c>
    </row>
    <row r="8" spans="1:6" ht="18" customHeight="1">
      <c r="A8" s="10" t="s">
        <v>10</v>
      </c>
      <c r="B8" s="22">
        <f>SUM(B7:B7)</f>
        <v>0</v>
      </c>
      <c r="C8" s="22">
        <f>SUM(C7:C7)</f>
        <v>0</v>
      </c>
      <c r="D8" s="22">
        <f>SUM(D7:D7)</f>
        <v>0</v>
      </c>
      <c r="E8" s="22">
        <f>SUM(E7:E7)</f>
        <v>0</v>
      </c>
      <c r="F8" s="22">
        <f>SUM(F7:F7)</f>
        <v>2671105</v>
      </c>
    </row>
  </sheetData>
  <mergeCells count="4">
    <mergeCell ref="A5:A6"/>
    <mergeCell ref="B5:C5"/>
    <mergeCell ref="D5:E5"/>
    <mergeCell ref="F5:F6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A271-EB92-467A-96DF-C281B710BEAD}">
  <dimension ref="A1:G17"/>
  <sheetViews>
    <sheetView zoomScaleNormal="100" workbookViewId="0">
      <selection activeCell="F38" sqref="F38"/>
    </sheetView>
  </sheetViews>
  <sheetFormatPr defaultColWidth="8.875" defaultRowHeight="11.25"/>
  <cols>
    <col min="1" max="1" width="22.625" style="2" customWidth="1"/>
    <col min="2" max="3" width="18.625" style="2" customWidth="1"/>
    <col min="4" max="4" width="2.5" style="2" customWidth="1"/>
    <col min="5" max="5" width="22.625" style="2" customWidth="1"/>
    <col min="6" max="7" width="18.625" style="2" customWidth="1"/>
    <col min="8" max="16384" width="8.875" style="2"/>
  </cols>
  <sheetData>
    <row r="1" spans="1:7" ht="21">
      <c r="A1" s="1" t="s">
        <v>44</v>
      </c>
      <c r="E1" s="1" t="s">
        <v>39</v>
      </c>
    </row>
    <row r="2" spans="1:7" ht="13.5">
      <c r="A2" s="3" t="s">
        <v>152</v>
      </c>
      <c r="E2" s="3" t="s">
        <v>152</v>
      </c>
    </row>
    <row r="3" spans="1:7" ht="13.5">
      <c r="A3" s="3" t="s">
        <v>227</v>
      </c>
      <c r="E3" s="3" t="s">
        <v>227</v>
      </c>
    </row>
    <row r="4" spans="1:7" ht="13.5">
      <c r="A4" s="3" t="s">
        <v>179</v>
      </c>
      <c r="C4" s="5" t="s">
        <v>176</v>
      </c>
      <c r="G4" s="5" t="s">
        <v>176</v>
      </c>
    </row>
    <row r="5" spans="1:7" ht="22.5" customHeight="1">
      <c r="A5" s="6" t="s">
        <v>33</v>
      </c>
      <c r="B5" s="6" t="s">
        <v>37</v>
      </c>
      <c r="C5" s="6" t="s">
        <v>40</v>
      </c>
      <c r="E5" s="6" t="s">
        <v>33</v>
      </c>
      <c r="F5" s="6" t="s">
        <v>37</v>
      </c>
      <c r="G5" s="6" t="s">
        <v>40</v>
      </c>
    </row>
    <row r="6" spans="1:7" ht="18" customHeight="1">
      <c r="A6" s="8" t="s">
        <v>41</v>
      </c>
      <c r="B6" s="22">
        <v>0</v>
      </c>
      <c r="C6" s="22">
        <v>0</v>
      </c>
      <c r="E6" s="8" t="s">
        <v>41</v>
      </c>
      <c r="F6" s="22">
        <v>0</v>
      </c>
      <c r="G6" s="22">
        <v>0</v>
      </c>
    </row>
    <row r="7" spans="1:7" ht="18" customHeight="1">
      <c r="A7" s="8" t="s">
        <v>170</v>
      </c>
      <c r="B7" s="22">
        <v>2671105</v>
      </c>
      <c r="C7" s="22">
        <v>0</v>
      </c>
      <c r="E7" s="8" t="s">
        <v>170</v>
      </c>
      <c r="F7" s="22">
        <v>0</v>
      </c>
      <c r="G7" s="22">
        <v>0</v>
      </c>
    </row>
    <row r="8" spans="1:7" ht="18" customHeight="1" thickBot="1">
      <c r="A8" s="11" t="s">
        <v>42</v>
      </c>
      <c r="B8" s="34">
        <f>SUM(B6:B7)</f>
        <v>2671105</v>
      </c>
      <c r="C8" s="34">
        <f>SUM(C6:C7)</f>
        <v>0</v>
      </c>
      <c r="E8" s="11" t="s">
        <v>42</v>
      </c>
      <c r="F8" s="34">
        <f>SUM(F6:F7)</f>
        <v>0</v>
      </c>
      <c r="G8" s="34">
        <f>SUM(G6:G7)</f>
        <v>0</v>
      </c>
    </row>
    <row r="9" spans="1:7" ht="18" customHeight="1" thickTop="1">
      <c r="A9" s="8" t="s">
        <v>43</v>
      </c>
      <c r="B9" s="22"/>
      <c r="C9" s="22"/>
      <c r="E9" s="8" t="s">
        <v>43</v>
      </c>
      <c r="F9" s="22"/>
      <c r="G9" s="22"/>
    </row>
    <row r="10" spans="1:7" ht="18" customHeight="1">
      <c r="A10" s="8" t="s">
        <v>171</v>
      </c>
      <c r="B10" s="22">
        <v>3095019</v>
      </c>
      <c r="C10" s="22">
        <v>37127</v>
      </c>
      <c r="E10" s="8" t="s">
        <v>171</v>
      </c>
      <c r="F10" s="22">
        <v>878044</v>
      </c>
      <c r="G10" s="22">
        <v>10533</v>
      </c>
    </row>
    <row r="11" spans="1:7" ht="18" customHeight="1">
      <c r="A11" s="8" t="s">
        <v>229</v>
      </c>
      <c r="B11" s="22">
        <v>129700</v>
      </c>
      <c r="C11" s="22">
        <v>0</v>
      </c>
      <c r="E11" s="8" t="s">
        <v>229</v>
      </c>
      <c r="F11" s="22">
        <v>626700</v>
      </c>
      <c r="G11" s="22">
        <v>0</v>
      </c>
    </row>
    <row r="12" spans="1:7" ht="18" customHeight="1">
      <c r="A12" s="8" t="s">
        <v>172</v>
      </c>
      <c r="B12" s="22">
        <v>8779100</v>
      </c>
      <c r="C12" s="22">
        <v>108449</v>
      </c>
      <c r="E12" s="8" t="s">
        <v>172</v>
      </c>
      <c r="F12" s="22">
        <v>3084600</v>
      </c>
      <c r="G12" s="22">
        <v>38104</v>
      </c>
    </row>
    <row r="13" spans="1:7" ht="18" customHeight="1">
      <c r="A13" s="8" t="s">
        <v>173</v>
      </c>
      <c r="B13" s="22">
        <v>884400</v>
      </c>
      <c r="C13" s="22">
        <v>5705</v>
      </c>
      <c r="E13" s="8" t="s">
        <v>173</v>
      </c>
      <c r="F13" s="22">
        <v>337600</v>
      </c>
      <c r="G13" s="22">
        <v>2178</v>
      </c>
    </row>
    <row r="14" spans="1:7" ht="18" customHeight="1">
      <c r="A14" s="8" t="s">
        <v>174</v>
      </c>
      <c r="B14" s="22">
        <v>0</v>
      </c>
      <c r="C14" s="22">
        <v>0</v>
      </c>
      <c r="E14" s="8" t="s">
        <v>174</v>
      </c>
      <c r="F14" s="22">
        <v>0</v>
      </c>
      <c r="G14" s="22">
        <v>0</v>
      </c>
    </row>
    <row r="15" spans="1:7" ht="18" customHeight="1">
      <c r="A15" s="8" t="s">
        <v>175</v>
      </c>
      <c r="B15" s="22">
        <v>0</v>
      </c>
      <c r="C15" s="22">
        <v>0</v>
      </c>
      <c r="E15" s="8" t="s">
        <v>175</v>
      </c>
      <c r="F15" s="22">
        <v>18000</v>
      </c>
      <c r="G15" s="22">
        <v>0</v>
      </c>
    </row>
    <row r="16" spans="1:7" ht="18" customHeight="1" thickBot="1">
      <c r="A16" s="11" t="s">
        <v>42</v>
      </c>
      <c r="B16" s="34">
        <f>SUM(B10:B15)</f>
        <v>12888219</v>
      </c>
      <c r="C16" s="34">
        <f>SUM(C10:C15)</f>
        <v>151281</v>
      </c>
      <c r="E16" s="11" t="s">
        <v>42</v>
      </c>
      <c r="F16" s="34">
        <f>SUM(F10:F15)</f>
        <v>4944944</v>
      </c>
      <c r="G16" s="34">
        <f>SUM(G10:G15)</f>
        <v>50815</v>
      </c>
    </row>
    <row r="17" spans="1:7" ht="18" customHeight="1" thickTop="1">
      <c r="A17" s="10" t="s">
        <v>10</v>
      </c>
      <c r="B17" s="22">
        <f>SUM(B16,B8)</f>
        <v>15559324</v>
      </c>
      <c r="C17" s="22">
        <f>SUM(C16,C8)</f>
        <v>151281</v>
      </c>
      <c r="E17" s="10" t="s">
        <v>10</v>
      </c>
      <c r="F17" s="22">
        <f>SUM(F16,F8)</f>
        <v>4944944</v>
      </c>
      <c r="G17" s="22">
        <f>SUM(G16,G8)</f>
        <v>50815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FAB-19FB-431F-8D23-D09DB57C3EA6}">
  <sheetPr>
    <pageSetUpPr fitToPage="1"/>
  </sheetPr>
  <dimension ref="A1:K19"/>
  <sheetViews>
    <sheetView workbookViewId="0">
      <selection activeCell="D19" sqref="D19"/>
    </sheetView>
  </sheetViews>
  <sheetFormatPr defaultColWidth="8.875" defaultRowHeight="11.25"/>
  <cols>
    <col min="1" max="1" width="20.875" style="2" customWidth="1"/>
    <col min="2" max="2" width="14.875" style="2" customWidth="1"/>
    <col min="3" max="3" width="16.875" style="2" customWidth="1"/>
    <col min="4" max="11" width="14.875" style="2" customWidth="1"/>
    <col min="12" max="16384" width="8.875" style="2"/>
  </cols>
  <sheetData>
    <row r="1" spans="1:11" ht="21">
      <c r="A1" s="1" t="s">
        <v>45</v>
      </c>
    </row>
    <row r="2" spans="1:11" ht="13.5">
      <c r="A2" s="3" t="s">
        <v>152</v>
      </c>
    </row>
    <row r="3" spans="1:11" ht="13.5">
      <c r="A3" s="3" t="s">
        <v>227</v>
      </c>
    </row>
    <row r="4" spans="1:11" ht="13.5">
      <c r="A4" s="3" t="s">
        <v>179</v>
      </c>
      <c r="K4" s="5" t="s">
        <v>176</v>
      </c>
    </row>
    <row r="5" spans="1:11" ht="22.5" customHeight="1">
      <c r="A5" s="50" t="s">
        <v>26</v>
      </c>
      <c r="B5" s="48" t="s">
        <v>46</v>
      </c>
      <c r="C5" s="12"/>
      <c r="D5" s="52" t="s">
        <v>47</v>
      </c>
      <c r="E5" s="54" t="s">
        <v>48</v>
      </c>
      <c r="F5" s="50" t="s">
        <v>49</v>
      </c>
      <c r="G5" s="54" t="s">
        <v>50</v>
      </c>
      <c r="H5" s="48" t="s">
        <v>51</v>
      </c>
      <c r="I5" s="13"/>
      <c r="J5" s="14"/>
      <c r="K5" s="50" t="s">
        <v>30</v>
      </c>
    </row>
    <row r="6" spans="1:11" ht="22.5" customHeight="1">
      <c r="A6" s="51"/>
      <c r="B6" s="49"/>
      <c r="C6" s="15" t="s">
        <v>52</v>
      </c>
      <c r="D6" s="53"/>
      <c r="E6" s="55"/>
      <c r="F6" s="51"/>
      <c r="G6" s="55"/>
      <c r="H6" s="49"/>
      <c r="I6" s="6" t="s">
        <v>53</v>
      </c>
      <c r="J6" s="6" t="s">
        <v>54</v>
      </c>
      <c r="K6" s="51"/>
    </row>
    <row r="7" spans="1:11" ht="18" customHeight="1">
      <c r="A7" s="8" t="s">
        <v>55</v>
      </c>
      <c r="B7" s="22"/>
      <c r="C7" s="24"/>
      <c r="D7" s="22"/>
      <c r="E7" s="22"/>
      <c r="F7" s="22"/>
      <c r="G7" s="22"/>
      <c r="H7" s="22"/>
      <c r="I7" s="22"/>
      <c r="J7" s="22"/>
      <c r="K7" s="22"/>
    </row>
    <row r="8" spans="1:11" ht="18" customHeight="1">
      <c r="A8" s="8" t="s">
        <v>56</v>
      </c>
      <c r="B8" s="22">
        <v>34200000</v>
      </c>
      <c r="C8" s="24">
        <v>0</v>
      </c>
      <c r="D8" s="22"/>
      <c r="E8" s="22">
        <v>34200000</v>
      </c>
      <c r="F8" s="22"/>
      <c r="G8" s="22"/>
      <c r="H8" s="22"/>
      <c r="I8" s="22"/>
      <c r="J8" s="22"/>
      <c r="K8" s="22"/>
    </row>
    <row r="9" spans="1:11" ht="18" customHeight="1">
      <c r="A9" s="8" t="s">
        <v>57</v>
      </c>
      <c r="B9" s="22"/>
      <c r="C9" s="24"/>
      <c r="D9" s="22"/>
      <c r="E9" s="22"/>
      <c r="F9" s="22"/>
      <c r="G9" s="22"/>
      <c r="H9" s="22"/>
      <c r="I9" s="22"/>
      <c r="J9" s="22"/>
      <c r="K9" s="22"/>
    </row>
    <row r="10" spans="1:11" ht="18" customHeight="1">
      <c r="A10" s="8" t="s">
        <v>58</v>
      </c>
      <c r="B10" s="22">
        <v>61257823</v>
      </c>
      <c r="C10" s="24">
        <v>16188781</v>
      </c>
      <c r="D10" s="22">
        <v>61257823</v>
      </c>
      <c r="E10" s="22"/>
      <c r="F10" s="22"/>
      <c r="G10" s="22"/>
      <c r="H10" s="22"/>
      <c r="I10" s="22"/>
      <c r="J10" s="22"/>
      <c r="K10" s="22"/>
    </row>
    <row r="11" spans="1:11" ht="18" customHeight="1">
      <c r="A11" s="8" t="s">
        <v>59</v>
      </c>
      <c r="B11" s="22">
        <v>27991124</v>
      </c>
      <c r="C11" s="24">
        <v>1891565</v>
      </c>
      <c r="D11" s="22">
        <v>27991124</v>
      </c>
      <c r="E11" s="22"/>
      <c r="F11" s="22"/>
      <c r="G11" s="22"/>
      <c r="H11" s="22"/>
      <c r="I11" s="22"/>
      <c r="J11" s="22"/>
      <c r="K11" s="22"/>
    </row>
    <row r="12" spans="1:11" ht="18" customHeight="1">
      <c r="A12" s="8" t="s">
        <v>60</v>
      </c>
      <c r="B12" s="22">
        <v>3428756</v>
      </c>
      <c r="C12" s="24">
        <v>3026457</v>
      </c>
      <c r="D12" s="22">
        <v>3428756</v>
      </c>
      <c r="E12" s="22"/>
      <c r="F12" s="22"/>
      <c r="G12" s="22"/>
      <c r="H12" s="22"/>
      <c r="I12" s="22"/>
      <c r="J12" s="22"/>
      <c r="K12" s="22"/>
    </row>
    <row r="13" spans="1:11" ht="18" customHeight="1">
      <c r="A13" s="8" t="s">
        <v>61</v>
      </c>
      <c r="B13" s="22">
        <v>1033589865</v>
      </c>
      <c r="C13" s="24">
        <v>111041269</v>
      </c>
      <c r="D13" s="22">
        <v>922729243</v>
      </c>
      <c r="E13" s="22">
        <v>110860622</v>
      </c>
      <c r="F13" s="22"/>
      <c r="G13" s="22"/>
      <c r="H13" s="22"/>
      <c r="I13" s="22"/>
      <c r="J13" s="22"/>
      <c r="K13" s="22"/>
    </row>
    <row r="14" spans="1:11" ht="18" customHeight="1">
      <c r="A14" s="8" t="s">
        <v>62</v>
      </c>
      <c r="B14" s="22"/>
      <c r="C14" s="24"/>
      <c r="D14" s="22"/>
      <c r="E14" s="22"/>
      <c r="F14" s="22"/>
      <c r="G14" s="22"/>
      <c r="H14" s="22"/>
      <c r="I14" s="22"/>
      <c r="J14" s="22"/>
      <c r="K14" s="22"/>
    </row>
    <row r="15" spans="1:11" ht="18" customHeight="1">
      <c r="A15" s="8" t="s">
        <v>63</v>
      </c>
      <c r="B15" s="22">
        <v>1075916471</v>
      </c>
      <c r="C15" s="24">
        <v>110389076</v>
      </c>
      <c r="D15" s="22">
        <v>932550927</v>
      </c>
      <c r="E15" s="22">
        <v>124938544</v>
      </c>
      <c r="F15" s="22">
        <v>18427000</v>
      </c>
      <c r="G15" s="22"/>
      <c r="H15" s="22"/>
      <c r="I15" s="22"/>
      <c r="J15" s="22"/>
      <c r="K15" s="22"/>
    </row>
    <row r="16" spans="1:11" ht="18" customHeight="1">
      <c r="A16" s="8" t="s">
        <v>64</v>
      </c>
      <c r="B16" s="22">
        <v>10538405</v>
      </c>
      <c r="C16" s="24">
        <v>1049757</v>
      </c>
      <c r="D16" s="22">
        <v>10538405</v>
      </c>
      <c r="E16" s="22"/>
      <c r="F16" s="22"/>
      <c r="G16" s="22"/>
      <c r="H16" s="22"/>
      <c r="I16" s="22"/>
      <c r="J16" s="22"/>
      <c r="K16" s="22"/>
    </row>
    <row r="17" spans="1:11" ht="18" customHeight="1">
      <c r="A17" s="8" t="s">
        <v>65</v>
      </c>
      <c r="B17" s="22"/>
      <c r="C17" s="24"/>
      <c r="D17" s="22"/>
      <c r="E17" s="22"/>
      <c r="F17" s="22"/>
      <c r="G17" s="22"/>
      <c r="H17" s="22"/>
      <c r="I17" s="22"/>
      <c r="J17" s="22"/>
      <c r="K17" s="22"/>
    </row>
    <row r="18" spans="1:11" ht="18" customHeight="1">
      <c r="A18" s="8" t="s">
        <v>61</v>
      </c>
      <c r="B18" s="22"/>
      <c r="C18" s="24"/>
      <c r="D18" s="22"/>
      <c r="E18" s="22"/>
      <c r="F18" s="22"/>
      <c r="G18" s="22"/>
      <c r="H18" s="22"/>
      <c r="I18" s="22"/>
      <c r="J18" s="22"/>
      <c r="K18" s="22"/>
    </row>
    <row r="19" spans="1:11" ht="18" customHeight="1">
      <c r="A19" s="10" t="s">
        <v>66</v>
      </c>
      <c r="B19" s="22">
        <v>2246922444</v>
      </c>
      <c r="C19" s="24">
        <v>243586905</v>
      </c>
      <c r="D19" s="22">
        <v>1958496278</v>
      </c>
      <c r="E19" s="22">
        <v>269999166</v>
      </c>
      <c r="F19" s="22">
        <v>18427000</v>
      </c>
      <c r="G19" s="22"/>
      <c r="H19" s="22"/>
      <c r="I19" s="22"/>
      <c r="J19" s="22"/>
      <c r="K19" s="22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F77E-AE2E-42AC-BB86-09ECE1F0BB65}">
  <dimension ref="A1:I6"/>
  <sheetViews>
    <sheetView workbookViewId="0">
      <selection activeCell="C6" activeCellId="1" sqref="B6 C6"/>
    </sheetView>
  </sheetViews>
  <sheetFormatPr defaultColWidth="8.875" defaultRowHeight="11.25"/>
  <cols>
    <col min="1" max="1" width="22.875" style="2" customWidth="1"/>
    <col min="2" max="9" width="12.875" style="2" customWidth="1"/>
    <col min="10" max="16384" width="8.875" style="2"/>
  </cols>
  <sheetData>
    <row r="1" spans="1:9" ht="21">
      <c r="A1" s="1" t="s">
        <v>67</v>
      </c>
    </row>
    <row r="2" spans="1:9" ht="13.5">
      <c r="A2" s="3" t="s">
        <v>152</v>
      </c>
    </row>
    <row r="3" spans="1:9" ht="13.5">
      <c r="A3" s="3" t="s">
        <v>227</v>
      </c>
    </row>
    <row r="4" spans="1:9" ht="13.5">
      <c r="A4" s="3" t="s">
        <v>179</v>
      </c>
      <c r="I4" s="5" t="s">
        <v>176</v>
      </c>
    </row>
    <row r="5" spans="1:9" ht="37.5" customHeight="1">
      <c r="A5" s="15" t="s">
        <v>46</v>
      </c>
      <c r="B5" s="6" t="s">
        <v>68</v>
      </c>
      <c r="C5" s="7" t="s">
        <v>69</v>
      </c>
      <c r="D5" s="7" t="s">
        <v>70</v>
      </c>
      <c r="E5" s="7" t="s">
        <v>71</v>
      </c>
      <c r="F5" s="7" t="s">
        <v>72</v>
      </c>
      <c r="G5" s="7" t="s">
        <v>73</v>
      </c>
      <c r="H5" s="6" t="s">
        <v>74</v>
      </c>
      <c r="I5" s="7" t="s">
        <v>75</v>
      </c>
    </row>
    <row r="6" spans="1:9" ht="18" customHeight="1">
      <c r="A6" s="24">
        <v>2246922444</v>
      </c>
      <c r="B6" s="22">
        <v>2188626180</v>
      </c>
      <c r="C6" s="22">
        <v>58296264</v>
      </c>
      <c r="D6" s="22"/>
      <c r="E6" s="22"/>
      <c r="F6" s="22"/>
      <c r="G6" s="22"/>
      <c r="H6" s="22"/>
      <c r="I6" s="44">
        <v>1.5129724691111767E-2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78B0-B9E6-451E-861A-69154183CFC8}">
  <dimension ref="A1:J6"/>
  <sheetViews>
    <sheetView workbookViewId="0">
      <selection activeCell="I24" sqref="I24"/>
    </sheetView>
  </sheetViews>
  <sheetFormatPr defaultColWidth="8.875" defaultRowHeight="11.25"/>
  <cols>
    <col min="1" max="1" width="14.25" style="2" customWidth="1"/>
    <col min="2" max="10" width="12.625" style="2" customWidth="1"/>
    <col min="11" max="16384" width="8.875" style="2"/>
  </cols>
  <sheetData>
    <row r="1" spans="1:10" ht="21">
      <c r="A1" s="1" t="s">
        <v>76</v>
      </c>
    </row>
    <row r="2" spans="1:10" ht="13.5">
      <c r="A2" s="3" t="s">
        <v>152</v>
      </c>
    </row>
    <row r="3" spans="1:10" ht="13.5">
      <c r="A3" s="3" t="s">
        <v>227</v>
      </c>
    </row>
    <row r="4" spans="1:10" ht="13.5">
      <c r="A4" s="3" t="s">
        <v>179</v>
      </c>
      <c r="J4" s="5" t="s">
        <v>176</v>
      </c>
    </row>
    <row r="5" spans="1:10" ht="22.5" customHeight="1">
      <c r="A5" s="15" t="s">
        <v>46</v>
      </c>
      <c r="B5" s="6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  <c r="J5" s="6" t="s">
        <v>85</v>
      </c>
    </row>
    <row r="6" spans="1:10" ht="18" customHeight="1">
      <c r="A6" s="24">
        <v>2246922444</v>
      </c>
      <c r="B6" s="22">
        <v>243586905</v>
      </c>
      <c r="C6" s="22">
        <v>235266465</v>
      </c>
      <c r="D6" s="22">
        <v>265816875</v>
      </c>
      <c r="E6" s="22">
        <v>230703634</v>
      </c>
      <c r="F6" s="22">
        <v>214480028</v>
      </c>
      <c r="G6" s="22">
        <v>199946599</v>
      </c>
      <c r="H6" s="22">
        <v>170447282</v>
      </c>
      <c r="I6" s="22">
        <v>146424633</v>
      </c>
      <c r="J6" s="22">
        <v>540250023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3A61-31C2-4945-A59A-814100829039}">
  <dimension ref="A1:B7"/>
  <sheetViews>
    <sheetView zoomScaleNormal="100" workbookViewId="0">
      <selection activeCell="A4" sqref="A4"/>
    </sheetView>
  </sheetViews>
  <sheetFormatPr defaultColWidth="8.875" defaultRowHeight="11.25"/>
  <cols>
    <col min="1" max="1" width="22.875" style="2" customWidth="1"/>
    <col min="2" max="2" width="112.875" style="2" customWidth="1"/>
    <col min="3" max="16384" width="8.875" style="2"/>
  </cols>
  <sheetData>
    <row r="1" spans="1:2" ht="21">
      <c r="A1" s="1" t="s">
        <v>86</v>
      </c>
    </row>
    <row r="2" spans="1:2" ht="13.5">
      <c r="A2" s="3" t="s">
        <v>152</v>
      </c>
    </row>
    <row r="3" spans="1:2" ht="13.5">
      <c r="A3" s="3" t="s">
        <v>227</v>
      </c>
    </row>
    <row r="4" spans="1:2" ht="13.5">
      <c r="A4" s="3" t="s">
        <v>179</v>
      </c>
      <c r="B4" s="5" t="s">
        <v>176</v>
      </c>
    </row>
    <row r="5" spans="1:2" ht="22.5" customHeight="1">
      <c r="A5" s="16" t="s">
        <v>87</v>
      </c>
      <c r="B5" s="6" t="s">
        <v>88</v>
      </c>
    </row>
    <row r="6" spans="1:2" ht="18" customHeight="1">
      <c r="A6" s="25"/>
      <c r="B6" s="23">
        <v>0</v>
      </c>
    </row>
    <row r="7" spans="1:2">
      <c r="A7" s="26"/>
      <c r="B7" s="26"/>
    </row>
  </sheetData>
  <phoneticPr fontId="3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有形固定資産の明細</vt:lpstr>
      <vt:lpstr>投資及び出資金の明細</vt:lpstr>
      <vt:lpstr>基金の明細</vt:lpstr>
      <vt:lpstr>貸付金の明細</vt:lpstr>
      <vt:lpstr>長期延滞債権の明細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補助金等の明細!Print_Area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satou-k</dc:creator>
  <cp:lastModifiedBy>okada</cp:lastModifiedBy>
  <cp:lastPrinted>2024-03-13T05:49:00Z</cp:lastPrinted>
  <dcterms:created xsi:type="dcterms:W3CDTF">2020-12-22T08:16:50Z</dcterms:created>
  <dcterms:modified xsi:type="dcterms:W3CDTF">2024-03-13T05:53:07Z</dcterms:modified>
</cp:coreProperties>
</file>