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部門委員会\公会計\01.自治体別資料\01.奈良県内\13.山添村\R03年度事業\02.契約後\60.作業用\20220124　附属明細\"/>
    </mc:Choice>
  </mc:AlternateContent>
  <xr:revisionPtr revIDLastSave="0" documentId="13_ncr:1_{62EB4425-0673-481F-A8A2-B97CA10A1BAA}" xr6:coauthVersionLast="47" xr6:coauthVersionMax="47" xr10:uidLastSave="{00000000-0000-0000-0000-000000000000}"/>
  <bookViews>
    <workbookView xWindow="12030" yWindow="-16320" windowWidth="29040" windowHeight="15525" tabRatio="836" xr2:uid="{D8FD485C-5F6D-4BCA-B768-511AD343A7F2}"/>
  </bookViews>
  <sheets>
    <sheet name="有形固定資産の明細" sheetId="16" r:id="rId1"/>
    <sheet name="投資及び出資金の明細" sheetId="2" r:id="rId2"/>
    <sheet name="基金の明細" sheetId="3" r:id="rId3"/>
    <sheet name="貸付金の明細" sheetId="4" r:id="rId4"/>
    <sheet name="長期延滞債権の明細" sheetId="6" r:id="rId5"/>
    <sheet name="地方債等（借入先別）の明細" sheetId="7" r:id="rId6"/>
    <sheet name="地方債等（利率別）の明細" sheetId="8" r:id="rId7"/>
    <sheet name="地方債等（返済期間別）の明細" sheetId="9" r:id="rId8"/>
    <sheet name="特定の契約条項が付された地方債等の概要" sheetId="10" r:id="rId9"/>
    <sheet name="引当金の明細" sheetId="11" r:id="rId10"/>
    <sheet name="補助金等の明細" sheetId="12" r:id="rId11"/>
    <sheet name="財源の明細" sheetId="13" r:id="rId12"/>
    <sheet name="財源情報の明細" sheetId="14" r:id="rId13"/>
    <sheet name="資金の明細" sheetId="15" r:id="rId14"/>
  </sheets>
  <definedNames>
    <definedName name="_xlnm.Print_Area" localSheetId="11">財源の明細!$A$1:$E$92</definedName>
    <definedName name="_xlnm.Print_Titles" localSheetId="0">有形固定資産の明細!$1:$5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2" i="13" l="1"/>
  <c r="E9" i="14"/>
  <c r="E10" i="14"/>
  <c r="E8" i="14"/>
  <c r="D7" i="14"/>
  <c r="C7" i="14"/>
  <c r="E54" i="13"/>
  <c r="E90" i="13"/>
  <c r="E87" i="13"/>
  <c r="E91" i="13" s="1"/>
  <c r="E84" i="13"/>
  <c r="E79" i="13"/>
  <c r="E76" i="13"/>
  <c r="E80" i="13" s="1"/>
  <c r="H88" i="13" s="1"/>
  <c r="E73" i="13"/>
  <c r="E68" i="13"/>
  <c r="E65" i="13"/>
  <c r="E62" i="13"/>
  <c r="E57" i="13"/>
  <c r="E51" i="13"/>
  <c r="E46" i="13"/>
  <c r="E43" i="13"/>
  <c r="E47" i="13" s="1"/>
  <c r="E40" i="13"/>
  <c r="E35" i="13"/>
  <c r="E32" i="13"/>
  <c r="E36" i="13" s="1"/>
  <c r="E29" i="13"/>
  <c r="E26" i="13"/>
  <c r="E23" i="13"/>
  <c r="E20" i="13"/>
  <c r="D22" i="12"/>
  <c r="F22" i="12" s="1"/>
  <c r="D12" i="12"/>
  <c r="F8" i="11"/>
  <c r="H89" i="13" l="1"/>
  <c r="E58" i="13"/>
  <c r="E69" i="13"/>
  <c r="E27" i="1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6" i="3"/>
  <c r="K32" i="2" l="1"/>
  <c r="G22" i="2"/>
  <c r="G23" i="2"/>
  <c r="G24" i="2"/>
  <c r="G25" i="2"/>
  <c r="G27" i="2"/>
  <c r="G28" i="2"/>
  <c r="G29" i="2"/>
  <c r="G30" i="2"/>
  <c r="G31" i="2"/>
  <c r="G21" i="2"/>
  <c r="B32" i="2"/>
  <c r="C32" i="2"/>
  <c r="D32" i="2"/>
  <c r="G14" i="2"/>
  <c r="F9" i="11" l="1"/>
  <c r="F7" i="11"/>
  <c r="B11" i="14" l="1"/>
  <c r="B20" i="6"/>
  <c r="B11" i="15"/>
  <c r="C20" i="6" l="1"/>
  <c r="C10" i="11"/>
  <c r="D10" i="11"/>
  <c r="E10" i="11"/>
  <c r="F10" i="11"/>
  <c r="B10" i="11"/>
  <c r="F20" i="6" l="1"/>
  <c r="G8" i="6"/>
  <c r="F8" i="6"/>
  <c r="C8" i="6"/>
  <c r="C21" i="6" s="1"/>
  <c r="B8" i="6"/>
  <c r="B21" i="6" s="1"/>
  <c r="D8" i="4"/>
  <c r="E8" i="4"/>
  <c r="F8" i="4"/>
  <c r="B8" i="4"/>
  <c r="F21" i="6" l="1"/>
  <c r="G20" i="6"/>
  <c r="G21" i="6" s="1"/>
  <c r="C8" i="4"/>
  <c r="C20" i="3"/>
  <c r="D20" i="3"/>
  <c r="E20" i="3"/>
  <c r="G20" i="3"/>
  <c r="B20" i="3"/>
  <c r="F20" i="3" l="1"/>
  <c r="E32" i="2" l="1"/>
  <c r="F32" i="2"/>
  <c r="G32" i="2"/>
  <c r="H32" i="2"/>
  <c r="I32" i="2"/>
  <c r="J32" i="2"/>
  <c r="F11" i="14"/>
  <c r="E7" i="14"/>
  <c r="E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satou-k</author>
  </authors>
  <commentList>
    <comment ref="F7" authorId="0" shapeId="0" xr:uid="{5CA7EC11-E1FE-453D-A920-8180989940A9}">
      <text>
        <r>
          <rPr>
            <b/>
            <sz val="9"/>
            <color indexed="81"/>
            <rFont val="MS P ゴシック"/>
            <family val="3"/>
            <charset val="128"/>
          </rPr>
          <t>減価償却費
賞与引当金繰入額
退職手当引当金</t>
        </r>
      </text>
    </comment>
    <comment ref="F8" authorId="0" shapeId="0" xr:uid="{EA613FC7-F621-4056-B58F-3CC54054518D}">
      <text>
        <r>
          <rPr>
            <b/>
            <sz val="9"/>
            <color indexed="81"/>
            <rFont val="MS P ゴシック"/>
            <family val="3"/>
            <charset val="128"/>
          </rPr>
          <t>リース資産なし</t>
        </r>
      </text>
    </comment>
  </commentList>
</comments>
</file>

<file path=xl/sharedStrings.xml><?xml version="1.0" encoding="utf-8"?>
<sst xmlns="http://schemas.openxmlformats.org/spreadsheetml/2006/main" count="629" uniqueCount="251">
  <si>
    <t>投資及び出資金の明細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</si>
  <si>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</si>
  <si>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</si>
  <si>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</si>
  <si>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</si>
  <si>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</si>
  <si>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</si>
  <si>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</si>
  <si>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</si>
  <si>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</si>
  <si>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</si>
  <si>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</si>
  <si>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</si>
  <si>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</si>
  <si>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</si>
  <si>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</si>
  <si>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</si>
  <si>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</si>
  <si>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</si>
  <si>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</si>
  <si>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</si>
  <si>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</si>
  <si>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</si>
  <si>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</si>
  <si>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</si>
  <si>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基金の明細</t>
  </si>
  <si>
    <t>種類</t>
  </si>
  <si>
    <t>現金預金</t>
  </si>
  <si>
    <t>有価証券</t>
  </si>
  <si>
    <t>土地</t>
  </si>
  <si>
    <t>その他</t>
  </si>
  <si>
    <t>合計_x000D_
(貸借対照表計上額)</t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</si>
  <si>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</si>
  <si>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</si>
  <si>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</si>
  <si>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</si>
  <si>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</si>
  <si>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</si>
  <si>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</si>
  <si>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未収金の明細</t>
  </si>
  <si>
    <t>徴収不能引当金計上額</t>
  </si>
  <si>
    <t>【貸付金】</t>
  </si>
  <si>
    <t>小計</t>
  </si>
  <si>
    <t>【未収金】</t>
  </si>
  <si>
    <t>長期延滞債権の明細</t>
  </si>
  <si>
    <t>地方債等（借入先別）の明細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</si>
  <si>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</si>
  <si>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</si>
  <si>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</si>
  <si>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</si>
  <si>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</si>
  <si>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</si>
  <si>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</si>
  <si>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</si>
  <si>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</si>
  <si>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</si>
  <si>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</si>
  <si>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</si>
  <si>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</si>
  <si>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</si>
  <si>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</si>
  <si>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</si>
  <si>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</si>
  <si>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</si>
  <si>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</si>
  <si>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</si>
  <si>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</si>
  <si>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</si>
  <si>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</si>
  <si>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</si>
  <si>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</si>
  <si>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</si>
  <si>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</si>
  <si>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</si>
  <si>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</si>
  <si>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</si>
  <si>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</si>
  <si>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</si>
  <si>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</si>
  <si>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</si>
  <si>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</si>
  <si>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</si>
  <si>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</si>
  <si>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</si>
  <si>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</si>
  <si>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</si>
  <si>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特定の契約条項が付された地方債等の概要</t>
  </si>
  <si>
    <t>特定の契約条項が_x000D_
付された地方債等残高</t>
  </si>
  <si>
    <t>契約条項の概要</t>
  </si>
  <si>
    <t>引当金の明細</t>
  </si>
  <si>
    <t>区分</t>
  </si>
  <si>
    <t>前年度末残高</t>
  </si>
  <si>
    <t>本年度増加額</t>
  </si>
  <si>
    <t>本年度減少額</t>
  </si>
  <si>
    <t>本年度末残高</t>
  </si>
  <si>
    <t>目的使用</t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</si>
  <si>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</si>
  <si>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</si>
  <si>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</si>
  <si>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</si>
  <si>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</si>
  <si>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</si>
  <si>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</si>
  <si>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</si>
  <si>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財源の明細</t>
  </si>
  <si>
    <t>会計</t>
  </si>
  <si>
    <t>財源の内容</t>
  </si>
  <si>
    <t>一般会計</t>
  </si>
  <si>
    <t>税収等</t>
  </si>
  <si>
    <t>国県等補助金</t>
  </si>
  <si>
    <t>資本的_x000D_
補助金</t>
  </si>
  <si>
    <t>経常的_x000D_
補助金</t>
  </si>
  <si>
    <t>財源情報の明細</t>
  </si>
  <si>
    <t>内訳</t>
  </si>
  <si>
    <t>地方債等</t>
  </si>
  <si>
    <t>純行政コスト</t>
  </si>
  <si>
    <t>有形固定資産等の増加</t>
  </si>
  <si>
    <t>貸付金・基金等の増加</t>
  </si>
  <si>
    <t>資金の明細</t>
  </si>
  <si>
    <t>退職手当引当金</t>
    <rPh sb="0" eb="7">
      <t>タイショクテアテヒキアテキン</t>
    </rPh>
    <phoneticPr fontId="3"/>
  </si>
  <si>
    <t>賞与引当金</t>
    <rPh sb="0" eb="5">
      <t>ショウヨヒキアテキン</t>
    </rPh>
    <phoneticPr fontId="3"/>
  </si>
  <si>
    <t>現金</t>
    <rPh sb="0" eb="2">
      <t>ゲンキン</t>
    </rPh>
    <phoneticPr fontId="8"/>
  </si>
  <si>
    <t>要求払預金</t>
    <rPh sb="0" eb="2">
      <t>ヨウキュウ</t>
    </rPh>
    <rPh sb="2" eb="3">
      <t>バラ</t>
    </rPh>
    <rPh sb="3" eb="5">
      <t>ヨキン</t>
    </rPh>
    <phoneticPr fontId="8"/>
  </si>
  <si>
    <t>短期投資</t>
    <rPh sb="0" eb="2">
      <t>タンキ</t>
    </rPh>
    <rPh sb="2" eb="4">
      <t>トウシ</t>
    </rPh>
    <phoneticPr fontId="8"/>
  </si>
  <si>
    <t>有形固定資産の明細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</si>
  <si>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</si>
  <si>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</si>
  <si>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</si>
  <si>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</si>
  <si>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</si>
  <si>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差引本年度末残高_x000D_
(D)-(E)_x000D_
(G)</t>
  </si>
  <si>
    <t>事業用資産</t>
  </si>
  <si>
    <t>-</t>
  </si>
  <si>
    <t>　土地</t>
  </si>
  <si>
    <t>　立木竹</t>
  </si>
  <si>
    <t>　建物</t>
  </si>
  <si>
    <t>　工作物</t>
  </si>
  <si>
    <t>　建設仮勘定</t>
  </si>
  <si>
    <t>インフラ資産</t>
  </si>
  <si>
    <t>物品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</si>
  <si>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</si>
  <si>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</si>
  <si>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</si>
  <si>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</si>
  <si>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</si>
  <si>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</si>
  <si>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</si>
  <si>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</si>
  <si>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有形固定資産の明細</t>
    <phoneticPr fontId="3"/>
  </si>
  <si>
    <t>年度：令和2年度</t>
  </si>
  <si>
    <t>　船舶</t>
  </si>
  <si>
    <t>　浮標等</t>
  </si>
  <si>
    <t>　航空機</t>
  </si>
  <si>
    <t>本年度償却額_x000D_
(F)</t>
  </si>
  <si>
    <t>会計：全体会計</t>
    <rPh sb="3" eb="7">
      <t>ゼンタイカイケイ</t>
    </rPh>
    <phoneticPr fontId="3"/>
  </si>
  <si>
    <t>自治体名：山添村</t>
  </si>
  <si>
    <t>会計：全体会計</t>
    <phoneticPr fontId="3"/>
  </si>
  <si>
    <t>山添村社会福祉協議会出捐金</t>
  </si>
  <si>
    <t>株券（奈良テレビ放送株式会社）</t>
  </si>
  <si>
    <t>株券（こまどりケーブル株式会社）</t>
  </si>
  <si>
    <t>奈良県農業信用基金協会出資金</t>
  </si>
  <si>
    <t>公益財団法人奈良県食肉公社（奈良県食肉流通センター出捐金）</t>
  </si>
  <si>
    <t>奈良県野菜価格安定基金出資金</t>
  </si>
  <si>
    <t>都市農山漁村交流活性化機構出捐金</t>
    <rPh sb="0" eb="2">
      <t>トシ</t>
    </rPh>
    <rPh sb="2" eb="6">
      <t>ノウサンギョソン</t>
    </rPh>
    <rPh sb="6" eb="8">
      <t>コウリュウ</t>
    </rPh>
    <rPh sb="8" eb="11">
      <t>カッセイカ</t>
    </rPh>
    <rPh sb="11" eb="13">
      <t>キコウ</t>
    </rPh>
    <rPh sb="13" eb="14">
      <t>デ</t>
    </rPh>
    <rPh sb="14" eb="15">
      <t>エン</t>
    </rPh>
    <phoneticPr fontId="1"/>
  </si>
  <si>
    <t>奈良県畜産会出資金（奈良県家畜畜産物衛生指導協会出資金）</t>
  </si>
  <si>
    <t>奈良県畜産会出資金（旧奈良県肉用子牛価格安定基金協会）</t>
    <rPh sb="0" eb="3">
      <t>ナラケン</t>
    </rPh>
    <rPh sb="3" eb="5">
      <t>チクサン</t>
    </rPh>
    <rPh sb="5" eb="6">
      <t>カイ</t>
    </rPh>
    <rPh sb="6" eb="9">
      <t>シュッシキン</t>
    </rPh>
    <rPh sb="10" eb="11">
      <t>キュウ</t>
    </rPh>
    <phoneticPr fontId="1"/>
  </si>
  <si>
    <t>奈良県信用保証協会出捐金</t>
  </si>
  <si>
    <t>砂防フロンティア整備推進機構出捐金</t>
    <rPh sb="10" eb="12">
      <t>スイシン</t>
    </rPh>
    <phoneticPr fontId="1"/>
  </si>
  <si>
    <t>地方公共団体金融機構（地方公営企業等金融機構出資金）</t>
    <rPh sb="11" eb="13">
      <t>チホウ</t>
    </rPh>
    <rPh sb="13" eb="15">
      <t>コウエイ</t>
    </rPh>
    <rPh sb="15" eb="17">
      <t>キギョウ</t>
    </rPh>
    <rPh sb="17" eb="18">
      <t>トウ</t>
    </rPh>
    <rPh sb="18" eb="20">
      <t>キンユウ</t>
    </rPh>
    <rPh sb="20" eb="22">
      <t>キコウ</t>
    </rPh>
    <rPh sb="22" eb="25">
      <t>シュッシキン</t>
    </rPh>
    <phoneticPr fontId="1"/>
  </si>
  <si>
    <t>財政調整基金</t>
  </si>
  <si>
    <t>減債基金</t>
  </si>
  <si>
    <t>地域福祉基金</t>
  </si>
  <si>
    <t>やまぞえふるさとづくり基金</t>
  </si>
  <si>
    <t>山添村土地開発基金</t>
  </si>
  <si>
    <t>ふるさと水と土保全基金</t>
  </si>
  <si>
    <t>ふるさと応援基金</t>
    <rPh sb="4" eb="6">
      <t>オウエン</t>
    </rPh>
    <rPh sb="6" eb="8">
      <t>キキン</t>
    </rPh>
    <phoneticPr fontId="1"/>
  </si>
  <si>
    <t>国民健康保険特別会計運用基金</t>
  </si>
  <si>
    <t>国民健康保険高額療養費貸付基金</t>
  </si>
  <si>
    <t>国民健康保険出産資金貸付基金</t>
  </si>
  <si>
    <t>介護給付費準備基金</t>
  </si>
  <si>
    <t>消防基金</t>
    <rPh sb="0" eb="2">
      <t>ショウボウ</t>
    </rPh>
    <rPh sb="2" eb="4">
      <t>キキン</t>
    </rPh>
    <phoneticPr fontId="1"/>
  </si>
  <si>
    <t>安全安心の村づくり基金</t>
    <rPh sb="0" eb="2">
      <t>アンゼン</t>
    </rPh>
    <rPh sb="2" eb="4">
      <t>アンシン</t>
    </rPh>
    <rPh sb="5" eb="6">
      <t>ムラ</t>
    </rPh>
    <rPh sb="9" eb="11">
      <t>キキン</t>
    </rPh>
    <phoneticPr fontId="1"/>
  </si>
  <si>
    <t>森林環境整備促進基金</t>
    <rPh sb="0" eb="2">
      <t>シンリン</t>
    </rPh>
    <rPh sb="2" eb="4">
      <t>カンキョウ</t>
    </rPh>
    <rPh sb="4" eb="6">
      <t>セイビ</t>
    </rPh>
    <rPh sb="6" eb="8">
      <t>ソクシン</t>
    </rPh>
    <rPh sb="8" eb="10">
      <t>キキン</t>
    </rPh>
    <phoneticPr fontId="1"/>
  </si>
  <si>
    <t>住宅新築資金貸付金</t>
    <rPh sb="0" eb="6">
      <t>ジュウタクシンチクシキン</t>
    </rPh>
    <rPh sb="6" eb="9">
      <t>カシツケキン</t>
    </rPh>
    <phoneticPr fontId="3"/>
  </si>
  <si>
    <t>個人</t>
  </si>
  <si>
    <t>固定資産税</t>
  </si>
  <si>
    <t>種別割</t>
  </si>
  <si>
    <t>教育費負担金</t>
    <rPh sb="0" eb="3">
      <t>キョウイクヒ</t>
    </rPh>
    <rPh sb="3" eb="6">
      <t>フタンキン</t>
    </rPh>
    <phoneticPr fontId="3"/>
  </si>
  <si>
    <t>民生使用料</t>
    <rPh sb="0" eb="5">
      <t>ミンセイシヨウリョウ</t>
    </rPh>
    <phoneticPr fontId="3"/>
  </si>
  <si>
    <t>一般被保険者国民健康保険税</t>
  </si>
  <si>
    <t>退職被保険者等国民健康保険税</t>
  </si>
  <si>
    <t>後期高齢者医療保険料</t>
  </si>
  <si>
    <t>第１号被保険者保険料</t>
  </si>
  <si>
    <t>（単位：千円）</t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</si>
  <si>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3"/>
  </si>
  <si>
    <t>ケーブルテレビ光化工事負担金</t>
  </si>
  <si>
    <t>こまどりケーブル㈱</t>
  </si>
  <si>
    <t>特別定額給付金</t>
  </si>
  <si>
    <t>個人</t>
    <rPh sb="0" eb="2">
      <t>コジン</t>
    </rPh>
    <phoneticPr fontId="3"/>
  </si>
  <si>
    <t>県広域消防組合負担金</t>
  </si>
  <si>
    <t>奈良県広域消防組合</t>
  </si>
  <si>
    <t>後期高齢者医療療養給付費負担金</t>
  </si>
  <si>
    <t>奈良県後期高齢者医療広域連合</t>
  </si>
  <si>
    <t>社会福祉法人　山添村社会福祉協議会</t>
  </si>
  <si>
    <t>その他</t>
    <rPh sb="2" eb="3">
      <t>タ</t>
    </rPh>
    <phoneticPr fontId="3"/>
  </si>
  <si>
    <t>合併処理浄化槽設置整備事業補助金</t>
  </si>
  <si>
    <t>茶防霜施設設置及び茶樹育成事業補助金</t>
  </si>
  <si>
    <t>（株）大和園</t>
  </si>
  <si>
    <t>認定審査会共同設置負担金</t>
  </si>
  <si>
    <t>天理市長</t>
  </si>
  <si>
    <t>防犯カメラ設置事業補助金</t>
  </si>
  <si>
    <t>大字　北野</t>
  </si>
  <si>
    <t>有害野生獣被害対策施設設置事業補助金</t>
  </si>
  <si>
    <t>施設介護サービス給付費</t>
  </si>
  <si>
    <t>一般被保険者診療報酬</t>
  </si>
  <si>
    <t>居宅介護サービス給付費</t>
  </si>
  <si>
    <t>一般被保険者医療給付費分</t>
  </si>
  <si>
    <t/>
  </si>
  <si>
    <t>村社会福祉協議会補助金　等</t>
    <rPh sb="12" eb="13">
      <t>トウ</t>
    </rPh>
    <phoneticPr fontId="3"/>
  </si>
  <si>
    <t xml:space="preserve">村税                            </t>
  </si>
  <si>
    <t xml:space="preserve">地方譲与税                         </t>
  </si>
  <si>
    <t xml:space="preserve">利子割交付金                        </t>
  </si>
  <si>
    <t xml:space="preserve">配当割交付金                        </t>
  </si>
  <si>
    <t xml:space="preserve">株式等譲渡所得割交付金                   </t>
  </si>
  <si>
    <t xml:space="preserve">地方消費税交付金                      </t>
  </si>
  <si>
    <t xml:space="preserve">ゴルフ場利用税交付金                    </t>
  </si>
  <si>
    <t>環境性能割交付金</t>
  </si>
  <si>
    <t xml:space="preserve">地方特例交付金                       </t>
  </si>
  <si>
    <t xml:space="preserve">地方交付税                         </t>
  </si>
  <si>
    <t xml:space="preserve">交通安全対策特別交付金                   </t>
  </si>
  <si>
    <t xml:space="preserve">分担金及び負担金                      </t>
  </si>
  <si>
    <t xml:space="preserve">寄附金                           </t>
  </si>
  <si>
    <t>法人事業税交付金</t>
  </si>
  <si>
    <t>国庫支出金</t>
    <rPh sb="0" eb="2">
      <t>コッコ</t>
    </rPh>
    <rPh sb="2" eb="5">
      <t>シシュツキン</t>
    </rPh>
    <phoneticPr fontId="3"/>
  </si>
  <si>
    <t>県支出金</t>
    <rPh sb="0" eb="1">
      <t>ケン</t>
    </rPh>
    <rPh sb="1" eb="4">
      <t>シシュツキン</t>
    </rPh>
    <phoneticPr fontId="3"/>
  </si>
  <si>
    <t>基幹水利施設管理特別会計</t>
    <phoneticPr fontId="3"/>
  </si>
  <si>
    <t xml:space="preserve">分担金及び負担金 </t>
    <phoneticPr fontId="3"/>
  </si>
  <si>
    <t>国民健康保険特別会計
（事業勘定）</t>
    <phoneticPr fontId="3"/>
  </si>
  <si>
    <t>国民健康保険特別会計
（診療施設勘定）</t>
    <phoneticPr fontId="3"/>
  </si>
  <si>
    <t>後期高齢者医療特別会計</t>
    <phoneticPr fontId="3"/>
  </si>
  <si>
    <t>簡易水道特別会計</t>
    <phoneticPr fontId="3"/>
  </si>
  <si>
    <t>介護保険特別会計
（保険事業勘定）</t>
    <phoneticPr fontId="3"/>
  </si>
  <si>
    <t>国民健康保険税</t>
    <phoneticPr fontId="3"/>
  </si>
  <si>
    <t>一部負担金</t>
    <phoneticPr fontId="3"/>
  </si>
  <si>
    <t>分担金及び負担金</t>
  </si>
  <si>
    <t>分担金</t>
    <phoneticPr fontId="3"/>
  </si>
  <si>
    <t xml:space="preserve">保険料                           </t>
  </si>
  <si>
    <t xml:space="preserve">支払基金交付金                       </t>
  </si>
  <si>
    <t>国県等補助金</t>
    <rPh sb="0" eb="6">
      <t>クニケントウホジョキン</t>
    </rPh>
    <phoneticPr fontId="3"/>
  </si>
  <si>
    <t>税収</t>
    <rPh sb="0" eb="2">
      <t>ゼイシュウ</t>
    </rPh>
    <phoneticPr fontId="3"/>
  </si>
  <si>
    <t>連合会支出金</t>
    <rPh sb="0" eb="3">
      <t>レンゴウカイ</t>
    </rPh>
    <rPh sb="3" eb="6">
      <t>シシュツキン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</si>
</sst>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,;\-#,##0,;\-"/>
    <numFmt numFmtId="177" formatCode="#,##0;\-#,##0;\-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9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3" fontId="2" fillId="0" borderId="0" xfId="1" applyNumberFormat="1" applyFont="1"/>
    <xf numFmtId="3" fontId="4" fillId="0" borderId="0" xfId="1" applyNumberFormat="1" applyFont="1"/>
    <xf numFmtId="3" fontId="5" fillId="0" borderId="0" xfId="1" applyNumberFormat="1" applyFont="1"/>
    <xf numFmtId="3" fontId="6" fillId="0" borderId="0" xfId="1" applyNumberFormat="1" applyFont="1"/>
    <xf numFmtId="3" fontId="5" fillId="0" borderId="0" xfId="1" applyNumberFormat="1" applyFont="1" applyAlignment="1">
      <alignment horizontal="right"/>
    </xf>
    <xf numFmtId="3" fontId="4" fillId="2" borderId="1" xfId="1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left" vertical="center"/>
    </xf>
    <xf numFmtId="3" fontId="4" fillId="0" borderId="1" xfId="1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horizontal="center" vertical="center"/>
    </xf>
    <xf numFmtId="3" fontId="4" fillId="0" borderId="2" xfId="1" applyNumberFormat="1" applyFont="1" applyBorder="1" applyAlignment="1">
      <alignment horizontal="center" vertical="center"/>
    </xf>
    <xf numFmtId="3" fontId="4" fillId="2" borderId="3" xfId="1" applyNumberFormat="1" applyFont="1" applyFill="1" applyBorder="1" applyAlignment="1">
      <alignment horizontal="center" vertical="center"/>
    </xf>
    <xf numFmtId="3" fontId="4" fillId="2" borderId="4" xfId="1" applyNumberFormat="1" applyFont="1" applyFill="1" applyBorder="1" applyAlignment="1">
      <alignment horizontal="center" vertical="center"/>
    </xf>
    <xf numFmtId="3" fontId="4" fillId="2" borderId="5" xfId="1" applyNumberFormat="1" applyFont="1" applyFill="1" applyBorder="1" applyAlignment="1">
      <alignment horizontal="center" vertical="center"/>
    </xf>
    <xf numFmtId="3" fontId="4" fillId="2" borderId="6" xfId="1" applyNumberFormat="1" applyFont="1" applyFill="1" applyBorder="1" applyAlignment="1">
      <alignment horizontal="center" vertical="center"/>
    </xf>
    <xf numFmtId="3" fontId="4" fillId="2" borderId="6" xfId="1" applyNumberFormat="1" applyFont="1" applyFill="1" applyBorder="1" applyAlignment="1">
      <alignment horizontal="center" vertical="center" wrapText="1"/>
    </xf>
    <xf numFmtId="3" fontId="4" fillId="0" borderId="7" xfId="1" applyNumberFormat="1" applyFont="1" applyBorder="1" applyAlignment="1">
      <alignment horizontal="center" vertical="center"/>
    </xf>
    <xf numFmtId="3" fontId="5" fillId="0" borderId="0" xfId="1" applyNumberFormat="1" applyFont="1" applyAlignment="1">
      <alignment vertical="center"/>
    </xf>
    <xf numFmtId="3" fontId="5" fillId="0" borderId="0" xfId="1" applyNumberFormat="1" applyFont="1" applyAlignment="1">
      <alignment horizontal="right" vertical="center"/>
    </xf>
    <xf numFmtId="3" fontId="7" fillId="0" borderId="6" xfId="1" applyNumberFormat="1" applyFont="1" applyBorder="1" applyAlignment="1">
      <alignment vertical="center"/>
    </xf>
    <xf numFmtId="3" fontId="7" fillId="0" borderId="6" xfId="1" applyNumberFormat="1" applyFont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3" fontId="4" fillId="0" borderId="1" xfId="1" applyNumberFormat="1" applyFont="1" applyBorder="1" applyAlignment="1">
      <alignment horizontal="left" vertical="center"/>
    </xf>
    <xf numFmtId="3" fontId="4" fillId="0" borderId="1" xfId="1" applyNumberFormat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right" vertical="center"/>
    </xf>
    <xf numFmtId="176" fontId="4" fillId="0" borderId="1" xfId="1" applyNumberFormat="1" applyFont="1" applyBorder="1" applyAlignment="1">
      <alignment horizontal="center"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6" xfId="1" applyNumberFormat="1" applyFont="1" applyBorder="1" applyAlignment="1">
      <alignment horizontal="left" vertical="center"/>
    </xf>
    <xf numFmtId="176" fontId="4" fillId="0" borderId="0" xfId="1" applyNumberFormat="1" applyFont="1"/>
    <xf numFmtId="176" fontId="4" fillId="0" borderId="1" xfId="1" applyNumberFormat="1" applyFont="1" applyBorder="1" applyAlignment="1">
      <alignment horizontal="left" vertical="center"/>
    </xf>
    <xf numFmtId="177" fontId="4" fillId="0" borderId="1" xfId="1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horizontal="left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left" vertical="center"/>
    </xf>
    <xf numFmtId="3" fontId="4" fillId="0" borderId="1" xfId="1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right" vertical="center"/>
    </xf>
    <xf numFmtId="10" fontId="4" fillId="0" borderId="1" xfId="3" applyNumberFormat="1" applyFont="1" applyBorder="1" applyAlignment="1">
      <alignment horizontal="right" vertical="center"/>
    </xf>
    <xf numFmtId="176" fontId="4" fillId="0" borderId="1" xfId="2" applyNumberFormat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right" vertical="center"/>
    </xf>
    <xf numFmtId="3" fontId="4" fillId="2" borderId="1" xfId="1" applyNumberFormat="1" applyFont="1" applyFill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vertical="center"/>
    </xf>
    <xf numFmtId="3" fontId="4" fillId="2" borderId="1" xfId="1" applyNumberFormat="1" applyFont="1" applyFill="1" applyBorder="1" applyAlignment="1">
      <alignment horizontal="center" vertical="center"/>
    </xf>
    <xf numFmtId="3" fontId="4" fillId="0" borderId="1" xfId="1" applyNumberFormat="1" applyFont="1" applyBorder="1" applyAlignment="1">
      <alignment horizontal="left" vertical="center"/>
    </xf>
    <xf numFmtId="3" fontId="4" fillId="0" borderId="1" xfId="1" applyNumberFormat="1" applyFont="1" applyBorder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 wrapText="1"/>
    </xf>
    <xf numFmtId="3" fontId="4" fillId="2" borderId="13" xfId="1" applyNumberFormat="1" applyFont="1" applyFill="1" applyBorder="1" applyAlignment="1">
      <alignment horizontal="center" vertical="center"/>
    </xf>
    <xf numFmtId="3" fontId="4" fillId="2" borderId="14" xfId="1" applyNumberFormat="1" applyFont="1" applyFill="1" applyBorder="1" applyAlignment="1">
      <alignment horizontal="center" vertical="center"/>
    </xf>
    <xf numFmtId="3" fontId="4" fillId="2" borderId="9" xfId="1" applyNumberFormat="1" applyFont="1" applyFill="1" applyBorder="1" applyAlignment="1">
      <alignment horizontal="center" vertical="center"/>
    </xf>
    <xf numFmtId="3" fontId="4" fillId="2" borderId="10" xfId="1" applyNumberFormat="1" applyFont="1" applyFill="1" applyBorder="1" applyAlignment="1">
      <alignment horizontal="center" vertical="center"/>
    </xf>
    <xf numFmtId="3" fontId="4" fillId="2" borderId="11" xfId="1" applyNumberFormat="1" applyFont="1" applyFill="1" applyBorder="1" applyAlignment="1">
      <alignment horizontal="center" vertical="center"/>
    </xf>
    <xf numFmtId="3" fontId="4" fillId="2" borderId="12" xfId="1" applyNumberFormat="1" applyFont="1" applyFill="1" applyBorder="1" applyAlignment="1">
      <alignment horizontal="center" vertical="center"/>
    </xf>
    <xf numFmtId="3" fontId="4" fillId="2" borderId="9" xfId="1" applyNumberFormat="1" applyFont="1" applyFill="1" applyBorder="1" applyAlignment="1">
      <alignment horizontal="center" vertical="center" wrapText="1"/>
    </xf>
    <xf numFmtId="3" fontId="4" fillId="2" borderId="10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left" vertical="center" wrapText="1"/>
    </xf>
    <xf numFmtId="3" fontId="4" fillId="0" borderId="1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left" vertical="center"/>
    </xf>
    <xf numFmtId="3" fontId="4" fillId="0" borderId="9" xfId="1" applyNumberFormat="1" applyFont="1" applyBorder="1" applyAlignment="1">
      <alignment horizontal="center" vertical="center" wrapText="1"/>
    </xf>
    <xf numFmtId="3" fontId="4" fillId="0" borderId="15" xfId="1" applyNumberFormat="1" applyFont="1" applyBorder="1" applyAlignment="1">
      <alignment horizontal="center" vertical="center"/>
    </xf>
    <xf numFmtId="3" fontId="4" fillId="0" borderId="10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vertical="center"/>
    </xf>
    <xf numFmtId="3" fontId="4" fillId="0" borderId="1" xfId="1" applyNumberFormat="1" applyFont="1" applyBorder="1" applyAlignment="1">
      <alignment horizontal="center" vertical="center" wrapText="1"/>
    </xf>
    <xf numFmtId="3" fontId="4" fillId="0" borderId="9" xfId="1" applyNumberFormat="1" applyFont="1" applyBorder="1" applyAlignment="1">
      <alignment horizontal="center" vertical="center"/>
    </xf>
    <xf numFmtId="3" fontId="4" fillId="0" borderId="16" xfId="1" applyNumberFormat="1" applyFont="1" applyBorder="1" applyAlignment="1">
      <alignment horizontal="center" vertical="center"/>
    </xf>
    <xf numFmtId="3" fontId="4" fillId="0" borderId="4" xfId="1" applyNumberFormat="1" applyFont="1" applyBorder="1" applyAlignment="1">
      <alignment horizontal="center" vertical="center"/>
    </xf>
    <xf numFmtId="3" fontId="4" fillId="0" borderId="5" xfId="1" applyNumberFormat="1" applyFont="1" applyBorder="1" applyAlignment="1">
      <alignment horizontal="center" vertical="center"/>
    </xf>
    <xf numFmtId="3" fontId="5" fillId="0" borderId="0" xfId="1" applyNumberFormat="1" applyFont="1" applyAlignment="1">
      <alignment vertical="center"/>
    </xf>
    <xf numFmtId="3" fontId="7" fillId="2" borderId="6" xfId="1" applyNumberFormat="1" applyFont="1" applyFill="1" applyBorder="1" applyAlignment="1">
      <alignment horizontal="center" vertical="center"/>
    </xf>
    <xf numFmtId="3" fontId="7" fillId="0" borderId="8" xfId="1" applyNumberFormat="1" applyFont="1" applyBorder="1" applyAlignment="1">
      <alignment vertical="center"/>
    </xf>
    <xf numFmtId="3" fontId="7" fillId="2" borderId="1" xfId="1" applyNumberFormat="1" applyFont="1" applyFill="1" applyBorder="1" applyAlignment="1">
      <alignment horizontal="center" vertical="center"/>
    </xf>
    <xf numFmtId="3" fontId="7" fillId="0" borderId="2" xfId="1" applyNumberFormat="1" applyFont="1" applyBorder="1" applyAlignment="1">
      <alignment vertical="center"/>
    </xf>
    <xf numFmtId="176" fontId="8" fillId="0" borderId="1" xfId="1" applyNumberFormat="1" applyFont="1" applyBorder="1" applyAlignment="1">
      <alignment horizontal="right" vertical="center"/>
    </xf>
  </cellXfs>
  <cellStyles count="4">
    <cellStyle name="パーセント" xfId="3" builtinId="5"/>
    <cellStyle name="桁区切り" xfId="2" builtinId="6"/>
    <cellStyle name="標準" xfId="0" builtinId="0"/>
    <cellStyle name="標準 2" xfId="1" xr:uid="{1DEC95F0-4119-4662-B314-CE316765ED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5723E-1A5E-4253-ADA2-EEAD4913E240}">
  <sheetPr>
    <pageSetUpPr fitToPage="1"/>
  </sheetPr>
  <dimension ref="A1:I44"/>
  <sheetViews>
    <sheetView tabSelected="1" zoomScaleNormal="100" workbookViewId="0">
      <selection sqref="A1:H1"/>
    </sheetView>
  </sheetViews>
  <sheetFormatPr defaultColWidth="8.875" defaultRowHeight="10.5"/>
  <cols>
    <col min="1" max="1" width="35.5" style="2" bestFit="1" customWidth="1"/>
    <col min="2" max="9" width="16.625" style="2" customWidth="1"/>
    <col min="10" max="16384" width="8.875" style="2"/>
  </cols>
  <sheetData>
    <row r="1" spans="1:8" ht="21">
      <c r="A1" s="47" t="s">
        <v>148</v>
      </c>
      <c r="B1" s="47"/>
      <c r="C1" s="47"/>
      <c r="D1" s="47"/>
      <c r="E1" s="47"/>
      <c r="F1" s="47"/>
      <c r="G1" s="47"/>
      <c r="H1" s="47"/>
    </row>
    <row r="2" spans="1:8" ht="12.75">
      <c r="A2" s="3" t="s">
        <v>155</v>
      </c>
      <c r="B2" s="3"/>
      <c r="C2" s="3"/>
      <c r="D2" s="3"/>
      <c r="E2" s="3"/>
      <c r="F2" s="3"/>
      <c r="G2" s="3"/>
      <c r="H2" s="5" t="s">
        <v>149</v>
      </c>
    </row>
    <row r="3" spans="1:8" ht="12.75">
      <c r="A3" s="3" t="s">
        <v>154</v>
      </c>
      <c r="B3" s="3"/>
      <c r="C3" s="3"/>
      <c r="D3" s="3"/>
      <c r="E3" s="3"/>
      <c r="F3" s="3"/>
      <c r="G3" s="3"/>
      <c r="H3" s="3"/>
    </row>
    <row r="4" spans="1:8" ht="12.75">
      <c r="A4" s="3" t="s">
        <v>124</v>
      </c>
      <c r="B4" s="3"/>
      <c r="C4" s="3"/>
      <c r="D4" s="3"/>
      <c r="E4" s="3"/>
      <c r="F4" s="3"/>
      <c r="G4" s="3"/>
      <c r="H4" s="5" t="s">
        <v>193</v>
      </c>
    </row>
    <row r="5" spans="1:8" ht="31.5">
      <c r="A5" s="33" t="s">
        <v>90</v>
      </c>
      <c r="B5" s="34" t="s">
        <v>125</v>
      </c>
      <c r="C5" s="34" t="s">
        <v>126</v>
      </c>
      <c r="D5" s="34" t="s">
        <v>127</v>
      </c>
      <c r="E5" s="34" t="s">
        <v>128</v>
      </c>
      <c r="F5" s="34" t="s">
        <v>129</v>
      </c>
      <c r="G5" s="34" t="s">
        <v>153</v>
      </c>
      <c r="H5" s="34" t="s">
        <v>130</v>
      </c>
    </row>
    <row r="6" spans="1:8" ht="12.95" customHeight="1">
      <c r="A6" s="35" t="s">
        <v>131</v>
      </c>
      <c r="B6" s="37">
        <v>10747775644</v>
      </c>
      <c r="C6" s="37">
        <v>154112598</v>
      </c>
      <c r="D6" s="37">
        <v>37352000</v>
      </c>
      <c r="E6" s="37">
        <v>10864536242</v>
      </c>
      <c r="F6" s="37">
        <v>5561031518</v>
      </c>
      <c r="G6" s="37">
        <v>184350820</v>
      </c>
      <c r="H6" s="37">
        <v>5303504724</v>
      </c>
    </row>
    <row r="7" spans="1:8" ht="12.95" customHeight="1">
      <c r="A7" s="35" t="s">
        <v>133</v>
      </c>
      <c r="B7" s="37">
        <v>2138160568</v>
      </c>
      <c r="C7" s="37" t="s">
        <v>132</v>
      </c>
      <c r="D7" s="37" t="s">
        <v>132</v>
      </c>
      <c r="E7" s="37">
        <v>2138160568</v>
      </c>
      <c r="F7" s="37" t="s">
        <v>132</v>
      </c>
      <c r="G7" s="37" t="s">
        <v>132</v>
      </c>
      <c r="H7" s="37">
        <v>2138160568</v>
      </c>
    </row>
    <row r="8" spans="1:8" ht="12.95" customHeight="1">
      <c r="A8" s="35" t="s">
        <v>134</v>
      </c>
      <c r="B8" s="37" t="s">
        <v>132</v>
      </c>
      <c r="C8" s="37" t="s">
        <v>132</v>
      </c>
      <c r="D8" s="37" t="s">
        <v>132</v>
      </c>
      <c r="E8" s="37" t="s">
        <v>132</v>
      </c>
      <c r="F8" s="37" t="s">
        <v>132</v>
      </c>
      <c r="G8" s="37" t="s">
        <v>132</v>
      </c>
      <c r="H8" s="37" t="s">
        <v>132</v>
      </c>
    </row>
    <row r="9" spans="1:8" ht="12.95" customHeight="1">
      <c r="A9" s="35" t="s">
        <v>135</v>
      </c>
      <c r="B9" s="37">
        <v>8358011224</v>
      </c>
      <c r="C9" s="37">
        <v>131258167</v>
      </c>
      <c r="D9" s="37">
        <v>37352000</v>
      </c>
      <c r="E9" s="37">
        <v>8451917391</v>
      </c>
      <c r="F9" s="37">
        <v>5482735133</v>
      </c>
      <c r="G9" s="37">
        <v>176527853</v>
      </c>
      <c r="H9" s="37">
        <v>2969182258</v>
      </c>
    </row>
    <row r="10" spans="1:8" ht="12.95" customHeight="1">
      <c r="A10" s="35" t="s">
        <v>136</v>
      </c>
      <c r="B10" s="37">
        <v>250673852</v>
      </c>
      <c r="C10" s="37">
        <v>7289431</v>
      </c>
      <c r="D10" s="37" t="s">
        <v>132</v>
      </c>
      <c r="E10" s="37">
        <v>257963283</v>
      </c>
      <c r="F10" s="37">
        <v>77366386</v>
      </c>
      <c r="G10" s="37">
        <v>7822967</v>
      </c>
      <c r="H10" s="37">
        <v>180596897</v>
      </c>
    </row>
    <row r="11" spans="1:8" ht="12.95" customHeight="1">
      <c r="A11" s="35" t="s">
        <v>150</v>
      </c>
      <c r="B11" s="37">
        <v>930000</v>
      </c>
      <c r="C11" s="37" t="s">
        <v>132</v>
      </c>
      <c r="D11" s="37" t="s">
        <v>132</v>
      </c>
      <c r="E11" s="37">
        <v>930000</v>
      </c>
      <c r="F11" s="37">
        <v>929999</v>
      </c>
      <c r="G11" s="37" t="s">
        <v>132</v>
      </c>
      <c r="H11" s="37">
        <v>1</v>
      </c>
    </row>
    <row r="12" spans="1:8" ht="12.95" customHeight="1">
      <c r="A12" s="35" t="s">
        <v>151</v>
      </c>
      <c r="B12" s="37" t="s">
        <v>132</v>
      </c>
      <c r="C12" s="37" t="s">
        <v>132</v>
      </c>
      <c r="D12" s="37" t="s">
        <v>132</v>
      </c>
      <c r="E12" s="37" t="s">
        <v>132</v>
      </c>
      <c r="F12" s="37" t="s">
        <v>132</v>
      </c>
      <c r="G12" s="37" t="s">
        <v>132</v>
      </c>
      <c r="H12" s="37" t="s">
        <v>132</v>
      </c>
    </row>
    <row r="13" spans="1:8" ht="12.95" customHeight="1">
      <c r="A13" s="35" t="s">
        <v>152</v>
      </c>
      <c r="B13" s="37" t="s">
        <v>132</v>
      </c>
      <c r="C13" s="37" t="s">
        <v>132</v>
      </c>
      <c r="D13" s="37" t="s">
        <v>132</v>
      </c>
      <c r="E13" s="37" t="s">
        <v>132</v>
      </c>
      <c r="F13" s="37" t="s">
        <v>132</v>
      </c>
      <c r="G13" s="37" t="s">
        <v>132</v>
      </c>
      <c r="H13" s="37" t="s">
        <v>132</v>
      </c>
    </row>
    <row r="14" spans="1:8" ht="12.95" customHeight="1">
      <c r="A14" s="35" t="s">
        <v>61</v>
      </c>
      <c r="B14" s="37" t="s">
        <v>132</v>
      </c>
      <c r="C14" s="37" t="s">
        <v>132</v>
      </c>
      <c r="D14" s="37" t="s">
        <v>132</v>
      </c>
      <c r="E14" s="37" t="s">
        <v>132</v>
      </c>
      <c r="F14" s="37" t="s">
        <v>132</v>
      </c>
      <c r="G14" s="37" t="s">
        <v>132</v>
      </c>
      <c r="H14" s="37" t="s">
        <v>132</v>
      </c>
    </row>
    <row r="15" spans="1:8" ht="12.95" customHeight="1">
      <c r="A15" s="35" t="s">
        <v>137</v>
      </c>
      <c r="B15" s="37" t="s">
        <v>132</v>
      </c>
      <c r="C15" s="37">
        <v>15565000</v>
      </c>
      <c r="D15" s="37" t="s">
        <v>132</v>
      </c>
      <c r="E15" s="37">
        <v>15565000</v>
      </c>
      <c r="F15" s="37" t="s">
        <v>132</v>
      </c>
      <c r="G15" s="37" t="s">
        <v>132</v>
      </c>
      <c r="H15" s="37">
        <v>15565000</v>
      </c>
    </row>
    <row r="16" spans="1:8" ht="12.95" customHeight="1">
      <c r="A16" s="35" t="s">
        <v>138</v>
      </c>
      <c r="B16" s="37">
        <v>29939752873</v>
      </c>
      <c r="C16" s="37">
        <v>389900390</v>
      </c>
      <c r="D16" s="37" t="s">
        <v>132</v>
      </c>
      <c r="E16" s="37">
        <v>30329653263</v>
      </c>
      <c r="F16" s="37">
        <v>18264694802</v>
      </c>
      <c r="G16" s="37">
        <v>630536300</v>
      </c>
      <c r="H16" s="37">
        <v>12064958461</v>
      </c>
    </row>
    <row r="17" spans="1:9" ht="12.95" customHeight="1">
      <c r="A17" s="35" t="s">
        <v>133</v>
      </c>
      <c r="B17" s="37">
        <v>1468222694</v>
      </c>
      <c r="C17" s="37" t="s">
        <v>132</v>
      </c>
      <c r="D17" s="37" t="s">
        <v>132</v>
      </c>
      <c r="E17" s="37">
        <v>1468222694</v>
      </c>
      <c r="F17" s="37" t="s">
        <v>132</v>
      </c>
      <c r="G17" s="37" t="s">
        <v>132</v>
      </c>
      <c r="H17" s="37">
        <v>1468222694</v>
      </c>
    </row>
    <row r="18" spans="1:9" ht="12.95" customHeight="1">
      <c r="A18" s="35" t="s">
        <v>135</v>
      </c>
      <c r="B18" s="37">
        <v>60398988</v>
      </c>
      <c r="C18" s="37" t="s">
        <v>132</v>
      </c>
      <c r="D18" s="37" t="s">
        <v>132</v>
      </c>
      <c r="E18" s="37">
        <v>60398988</v>
      </c>
      <c r="F18" s="37">
        <v>21778306</v>
      </c>
      <c r="G18" s="37">
        <v>1269990</v>
      </c>
      <c r="H18" s="37">
        <v>38620682</v>
      </c>
    </row>
    <row r="19" spans="1:9" ht="12.95" customHeight="1">
      <c r="A19" s="35" t="s">
        <v>136</v>
      </c>
      <c r="B19" s="37">
        <v>28411131191</v>
      </c>
      <c r="C19" s="37">
        <v>389900390</v>
      </c>
      <c r="D19" s="37" t="s">
        <v>132</v>
      </c>
      <c r="E19" s="37">
        <v>28801031581</v>
      </c>
      <c r="F19" s="37">
        <v>18242916496</v>
      </c>
      <c r="G19" s="37">
        <v>629266310</v>
      </c>
      <c r="H19" s="37">
        <v>10558115085</v>
      </c>
    </row>
    <row r="20" spans="1:9" ht="12.95" customHeight="1">
      <c r="A20" s="35" t="s">
        <v>61</v>
      </c>
      <c r="B20" s="37" t="s">
        <v>132</v>
      </c>
      <c r="C20" s="37" t="s">
        <v>132</v>
      </c>
      <c r="D20" s="37" t="s">
        <v>132</v>
      </c>
      <c r="E20" s="37" t="s">
        <v>132</v>
      </c>
      <c r="F20" s="37" t="s">
        <v>132</v>
      </c>
      <c r="G20" s="37" t="s">
        <v>132</v>
      </c>
      <c r="H20" s="37" t="s">
        <v>132</v>
      </c>
    </row>
    <row r="21" spans="1:9" ht="12.95" customHeight="1">
      <c r="A21" s="35" t="s">
        <v>137</v>
      </c>
      <c r="B21" s="37" t="s">
        <v>132</v>
      </c>
      <c r="C21" s="37" t="s">
        <v>132</v>
      </c>
      <c r="D21" s="37" t="s">
        <v>132</v>
      </c>
      <c r="E21" s="37" t="s">
        <v>132</v>
      </c>
      <c r="F21" s="37" t="s">
        <v>132</v>
      </c>
      <c r="G21" s="37" t="s">
        <v>132</v>
      </c>
      <c r="H21" s="37" t="s">
        <v>132</v>
      </c>
    </row>
    <row r="22" spans="1:9" ht="12.95" customHeight="1">
      <c r="A22" s="35" t="s">
        <v>139</v>
      </c>
      <c r="B22" s="37">
        <v>534424127</v>
      </c>
      <c r="C22" s="37">
        <v>51835569</v>
      </c>
      <c r="D22" s="37" t="s">
        <v>132</v>
      </c>
      <c r="E22" s="37">
        <v>586259696</v>
      </c>
      <c r="F22" s="37">
        <v>427389810</v>
      </c>
      <c r="G22" s="37">
        <v>81590103</v>
      </c>
      <c r="H22" s="37">
        <v>158869886</v>
      </c>
    </row>
    <row r="23" spans="1:9" ht="12.95" customHeight="1">
      <c r="A23" s="35" t="s">
        <v>10</v>
      </c>
      <c r="B23" s="37">
        <v>41221952644</v>
      </c>
      <c r="C23" s="37">
        <v>595848557</v>
      </c>
      <c r="D23" s="37">
        <v>37352000</v>
      </c>
      <c r="E23" s="37">
        <v>41780449201</v>
      </c>
      <c r="F23" s="37">
        <v>24253116130</v>
      </c>
      <c r="G23" s="37">
        <v>896477223</v>
      </c>
      <c r="H23" s="37">
        <v>17527333071</v>
      </c>
    </row>
    <row r="25" spans="1:9" ht="12.75">
      <c r="A25" s="3" t="s">
        <v>140</v>
      </c>
      <c r="B25" s="3"/>
      <c r="C25" s="3"/>
      <c r="D25" s="3"/>
      <c r="E25" s="3"/>
      <c r="F25" s="3"/>
      <c r="G25" s="3"/>
      <c r="H25" s="3"/>
      <c r="I25" s="5" t="s">
        <v>193</v>
      </c>
    </row>
    <row r="26" spans="1:9" ht="21">
      <c r="A26" s="33" t="s">
        <v>90</v>
      </c>
      <c r="B26" s="34" t="s">
        <v>141</v>
      </c>
      <c r="C26" s="33" t="s">
        <v>142</v>
      </c>
      <c r="D26" s="33" t="s">
        <v>143</v>
      </c>
      <c r="E26" s="33" t="s">
        <v>144</v>
      </c>
      <c r="F26" s="33" t="s">
        <v>145</v>
      </c>
      <c r="G26" s="33" t="s">
        <v>146</v>
      </c>
      <c r="H26" s="33" t="s">
        <v>147</v>
      </c>
      <c r="I26" s="33" t="s">
        <v>10</v>
      </c>
    </row>
    <row r="27" spans="1:9" ht="12.95" customHeight="1">
      <c r="A27" s="35" t="s">
        <v>131</v>
      </c>
      <c r="B27" s="37">
        <v>6628254</v>
      </c>
      <c r="C27" s="37">
        <v>1492172163</v>
      </c>
      <c r="D27" s="37">
        <v>196026705</v>
      </c>
      <c r="E27" s="37">
        <v>61225750</v>
      </c>
      <c r="F27" s="37">
        <v>2202015356</v>
      </c>
      <c r="G27" s="37">
        <v>24508980</v>
      </c>
      <c r="H27" s="37">
        <v>1320927516</v>
      </c>
      <c r="I27" s="37">
        <v>5303504724</v>
      </c>
    </row>
    <row r="28" spans="1:9" ht="12.95" customHeight="1">
      <c r="A28" s="35" t="s">
        <v>133</v>
      </c>
      <c r="B28" s="37">
        <v>6177936</v>
      </c>
      <c r="C28" s="37">
        <v>714326150</v>
      </c>
      <c r="D28" s="37">
        <v>135714170</v>
      </c>
      <c r="E28" s="37">
        <v>9997264</v>
      </c>
      <c r="F28" s="37">
        <v>1157868008</v>
      </c>
      <c r="G28" s="37">
        <v>152154</v>
      </c>
      <c r="H28" s="37">
        <v>113924886</v>
      </c>
      <c r="I28" s="37">
        <v>2138160568</v>
      </c>
    </row>
    <row r="29" spans="1:9" ht="12.95" customHeight="1">
      <c r="A29" s="35" t="s">
        <v>134</v>
      </c>
      <c r="B29" s="37" t="s">
        <v>132</v>
      </c>
      <c r="C29" s="37" t="s">
        <v>132</v>
      </c>
      <c r="D29" s="37" t="s">
        <v>132</v>
      </c>
      <c r="E29" s="37" t="s">
        <v>132</v>
      </c>
      <c r="F29" s="37" t="s">
        <v>132</v>
      </c>
      <c r="G29" s="37" t="s">
        <v>132</v>
      </c>
      <c r="H29" s="37" t="s">
        <v>132</v>
      </c>
      <c r="I29" s="37" t="s">
        <v>132</v>
      </c>
    </row>
    <row r="30" spans="1:9" ht="12.95" customHeight="1">
      <c r="A30" s="35" t="s">
        <v>135</v>
      </c>
      <c r="B30" s="37">
        <v>450318</v>
      </c>
      <c r="C30" s="37">
        <v>740432467</v>
      </c>
      <c r="D30" s="37">
        <v>60312535</v>
      </c>
      <c r="E30" s="37">
        <v>50147470</v>
      </c>
      <c r="F30" s="37">
        <v>986578930</v>
      </c>
      <c r="G30" s="37">
        <v>5011693</v>
      </c>
      <c r="H30" s="37">
        <v>1126248845</v>
      </c>
      <c r="I30" s="37">
        <v>2969182258</v>
      </c>
    </row>
    <row r="31" spans="1:9" ht="12.95" customHeight="1">
      <c r="A31" s="35" t="s">
        <v>136</v>
      </c>
      <c r="B31" s="37" t="s">
        <v>132</v>
      </c>
      <c r="C31" s="37">
        <v>21848545</v>
      </c>
      <c r="D31" s="37" t="s">
        <v>132</v>
      </c>
      <c r="E31" s="37">
        <v>1081016</v>
      </c>
      <c r="F31" s="37">
        <v>57568418</v>
      </c>
      <c r="G31" s="37">
        <v>19345133</v>
      </c>
      <c r="H31" s="37">
        <v>80753785</v>
      </c>
      <c r="I31" s="37">
        <v>180596897</v>
      </c>
    </row>
    <row r="32" spans="1:9" ht="12.95" customHeight="1">
      <c r="A32" s="35" t="s">
        <v>150</v>
      </c>
      <c r="B32" s="37" t="s">
        <v>132</v>
      </c>
      <c r="C32" s="37">
        <v>1</v>
      </c>
      <c r="D32" s="37" t="s">
        <v>132</v>
      </c>
      <c r="E32" s="37" t="s">
        <v>132</v>
      </c>
      <c r="F32" s="37" t="s">
        <v>132</v>
      </c>
      <c r="G32" s="37" t="s">
        <v>132</v>
      </c>
      <c r="H32" s="37" t="s">
        <v>132</v>
      </c>
      <c r="I32" s="37">
        <v>1</v>
      </c>
    </row>
    <row r="33" spans="1:9" ht="12.95" customHeight="1">
      <c r="A33" s="35" t="s">
        <v>151</v>
      </c>
      <c r="B33" s="37" t="s">
        <v>132</v>
      </c>
      <c r="C33" s="37" t="s">
        <v>132</v>
      </c>
      <c r="D33" s="37" t="s">
        <v>132</v>
      </c>
      <c r="E33" s="37" t="s">
        <v>132</v>
      </c>
      <c r="F33" s="37" t="s">
        <v>132</v>
      </c>
      <c r="G33" s="37" t="s">
        <v>132</v>
      </c>
      <c r="H33" s="37" t="s">
        <v>132</v>
      </c>
      <c r="I33" s="37" t="s">
        <v>132</v>
      </c>
    </row>
    <row r="34" spans="1:9" ht="12.95" customHeight="1">
      <c r="A34" s="35" t="s">
        <v>152</v>
      </c>
      <c r="B34" s="37" t="s">
        <v>132</v>
      </c>
      <c r="C34" s="37" t="s">
        <v>132</v>
      </c>
      <c r="D34" s="37" t="s">
        <v>132</v>
      </c>
      <c r="E34" s="37" t="s">
        <v>132</v>
      </c>
      <c r="F34" s="37" t="s">
        <v>132</v>
      </c>
      <c r="G34" s="37" t="s">
        <v>132</v>
      </c>
      <c r="H34" s="37" t="s">
        <v>132</v>
      </c>
      <c r="I34" s="37" t="s">
        <v>132</v>
      </c>
    </row>
    <row r="35" spans="1:9" ht="12.95" customHeight="1">
      <c r="A35" s="35" t="s">
        <v>61</v>
      </c>
      <c r="B35" s="37" t="s">
        <v>132</v>
      </c>
      <c r="C35" s="37" t="s">
        <v>132</v>
      </c>
      <c r="D35" s="37" t="s">
        <v>132</v>
      </c>
      <c r="E35" s="37" t="s">
        <v>132</v>
      </c>
      <c r="F35" s="37" t="s">
        <v>132</v>
      </c>
      <c r="G35" s="37" t="s">
        <v>132</v>
      </c>
      <c r="H35" s="37" t="s">
        <v>132</v>
      </c>
      <c r="I35" s="37" t="s">
        <v>132</v>
      </c>
    </row>
    <row r="36" spans="1:9" ht="12.95" customHeight="1">
      <c r="A36" s="35" t="s">
        <v>137</v>
      </c>
      <c r="B36" s="37" t="s">
        <v>132</v>
      </c>
      <c r="C36" s="37">
        <v>15565000</v>
      </c>
      <c r="D36" s="37" t="s">
        <v>132</v>
      </c>
      <c r="E36" s="37" t="s">
        <v>132</v>
      </c>
      <c r="F36" s="37" t="s">
        <v>132</v>
      </c>
      <c r="G36" s="37" t="s">
        <v>132</v>
      </c>
      <c r="H36" s="37" t="s">
        <v>132</v>
      </c>
      <c r="I36" s="37">
        <v>15565000</v>
      </c>
    </row>
    <row r="37" spans="1:9" ht="12.95" customHeight="1">
      <c r="A37" s="35" t="s">
        <v>138</v>
      </c>
      <c r="B37" s="37">
        <v>8619586825</v>
      </c>
      <c r="C37" s="37" t="s">
        <v>132</v>
      </c>
      <c r="D37" s="37" t="s">
        <v>132</v>
      </c>
      <c r="E37" s="37">
        <v>2698489438</v>
      </c>
      <c r="F37" s="37">
        <v>447151035</v>
      </c>
      <c r="G37" s="37">
        <v>114296152</v>
      </c>
      <c r="H37" s="37">
        <v>185435011</v>
      </c>
      <c r="I37" s="37">
        <v>12064958461</v>
      </c>
    </row>
    <row r="38" spans="1:9" ht="12.95" customHeight="1">
      <c r="A38" s="35" t="s">
        <v>133</v>
      </c>
      <c r="B38" s="37">
        <v>1198810186</v>
      </c>
      <c r="C38" s="37" t="s">
        <v>132</v>
      </c>
      <c r="D38" s="37" t="s">
        <v>132</v>
      </c>
      <c r="E38" s="37">
        <v>38433739</v>
      </c>
      <c r="F38" s="37">
        <v>119108003</v>
      </c>
      <c r="G38" s="37">
        <v>2016</v>
      </c>
      <c r="H38" s="37">
        <v>111868750</v>
      </c>
      <c r="I38" s="37">
        <v>1468222694</v>
      </c>
    </row>
    <row r="39" spans="1:9" ht="12.95" customHeight="1">
      <c r="A39" s="35" t="s">
        <v>135</v>
      </c>
      <c r="B39" s="37">
        <v>20664987</v>
      </c>
      <c r="C39" s="37" t="s">
        <v>132</v>
      </c>
      <c r="D39" s="37" t="s">
        <v>132</v>
      </c>
      <c r="E39" s="37">
        <v>17955695</v>
      </c>
      <c r="F39" s="37" t="s">
        <v>132</v>
      </c>
      <c r="G39" s="37" t="s">
        <v>132</v>
      </c>
      <c r="H39" s="37" t="s">
        <v>132</v>
      </c>
      <c r="I39" s="37">
        <v>38620682</v>
      </c>
    </row>
    <row r="40" spans="1:9" ht="12.95" customHeight="1">
      <c r="A40" s="35" t="s">
        <v>136</v>
      </c>
      <c r="B40" s="37">
        <v>7400111652</v>
      </c>
      <c r="C40" s="37" t="s">
        <v>132</v>
      </c>
      <c r="D40" s="37" t="s">
        <v>132</v>
      </c>
      <c r="E40" s="37">
        <v>2642100004</v>
      </c>
      <c r="F40" s="37">
        <v>328043032</v>
      </c>
      <c r="G40" s="37">
        <v>114294136</v>
      </c>
      <c r="H40" s="37">
        <v>73566261</v>
      </c>
      <c r="I40" s="37">
        <v>10558115085</v>
      </c>
    </row>
    <row r="41" spans="1:9" ht="12.95" customHeight="1">
      <c r="A41" s="35" t="s">
        <v>61</v>
      </c>
      <c r="B41" s="37" t="s">
        <v>132</v>
      </c>
      <c r="C41" s="37" t="s">
        <v>132</v>
      </c>
      <c r="D41" s="37" t="s">
        <v>132</v>
      </c>
      <c r="E41" s="37" t="s">
        <v>132</v>
      </c>
      <c r="F41" s="37" t="s">
        <v>132</v>
      </c>
      <c r="G41" s="37" t="s">
        <v>132</v>
      </c>
      <c r="H41" s="37" t="s">
        <v>132</v>
      </c>
      <c r="I41" s="37" t="s">
        <v>132</v>
      </c>
    </row>
    <row r="42" spans="1:9">
      <c r="A42" s="35" t="s">
        <v>137</v>
      </c>
      <c r="B42" s="37" t="s">
        <v>132</v>
      </c>
      <c r="C42" s="37" t="s">
        <v>132</v>
      </c>
      <c r="D42" s="37" t="s">
        <v>132</v>
      </c>
      <c r="E42" s="37" t="s">
        <v>132</v>
      </c>
      <c r="F42" s="37" t="s">
        <v>132</v>
      </c>
      <c r="G42" s="37" t="s">
        <v>132</v>
      </c>
      <c r="H42" s="37" t="s">
        <v>132</v>
      </c>
      <c r="I42" s="37" t="s">
        <v>132</v>
      </c>
    </row>
    <row r="43" spans="1:9">
      <c r="A43" s="35" t="s">
        <v>139</v>
      </c>
      <c r="B43" s="37">
        <v>2271500</v>
      </c>
      <c r="C43" s="37">
        <v>3255723</v>
      </c>
      <c r="D43" s="37">
        <v>95238</v>
      </c>
      <c r="E43" s="37">
        <v>33388359</v>
      </c>
      <c r="F43" s="37">
        <v>3268376</v>
      </c>
      <c r="G43" s="37" t="s">
        <v>132</v>
      </c>
      <c r="H43" s="37">
        <v>116590690</v>
      </c>
      <c r="I43" s="37">
        <v>158869886</v>
      </c>
    </row>
    <row r="44" spans="1:9">
      <c r="A44" s="35" t="s">
        <v>10</v>
      </c>
      <c r="B44" s="37">
        <v>8628486579</v>
      </c>
      <c r="C44" s="37">
        <v>1495427886</v>
      </c>
      <c r="D44" s="37">
        <v>196121943</v>
      </c>
      <c r="E44" s="37">
        <v>2793103547</v>
      </c>
      <c r="F44" s="37">
        <v>2652434767</v>
      </c>
      <c r="G44" s="37">
        <v>138805132</v>
      </c>
      <c r="H44" s="37">
        <v>1622953217</v>
      </c>
      <c r="I44" s="37">
        <v>17527333071</v>
      </c>
    </row>
  </sheetData>
  <mergeCells count="1">
    <mergeCell ref="A1:H1"/>
  </mergeCells>
  <phoneticPr fontId="3"/>
  <pageMargins left="0.3888888888888889" right="0.3888888888888889" top="0.3888888888888889" bottom="0.3888888888888889" header="0.19444444444444445" footer="0.19444444444444445"/>
  <pageSetup paperSize="9" scale="76" fitToHeight="0" orientation="landscape" r:id="rId1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1CA57-9EA9-4610-A149-6BF48B9B42FE}">
  <dimension ref="A1:F10"/>
  <sheetViews>
    <sheetView workbookViewId="0">
      <selection activeCell="A4" sqref="A4"/>
    </sheetView>
  </sheetViews>
  <sheetFormatPr defaultColWidth="8.875" defaultRowHeight="10.5"/>
  <cols>
    <col min="1" max="1" width="18.875" style="2" customWidth="1"/>
    <col min="2" max="6" width="20.875" style="2" customWidth="1"/>
    <col min="7" max="16384" width="8.875" style="2"/>
  </cols>
  <sheetData>
    <row r="1" spans="1:6" ht="21">
      <c r="A1" s="1" t="s">
        <v>89</v>
      </c>
    </row>
    <row r="2" spans="1:6" ht="12.75">
      <c r="A2" s="3" t="s">
        <v>155</v>
      </c>
    </row>
    <row r="3" spans="1:6" ht="12.75">
      <c r="A3" s="3" t="s">
        <v>149</v>
      </c>
    </row>
    <row r="4" spans="1:6" ht="12.75">
      <c r="A4" s="3" t="s">
        <v>154</v>
      </c>
      <c r="F4" s="5" t="s">
        <v>193</v>
      </c>
    </row>
    <row r="5" spans="1:6" ht="22.5" customHeight="1">
      <c r="A5" s="48" t="s">
        <v>90</v>
      </c>
      <c r="B5" s="48" t="s">
        <v>91</v>
      </c>
      <c r="C5" s="48" t="s">
        <v>92</v>
      </c>
      <c r="D5" s="48" t="s">
        <v>93</v>
      </c>
      <c r="E5" s="48"/>
      <c r="F5" s="48" t="s">
        <v>94</v>
      </c>
    </row>
    <row r="6" spans="1:6" ht="22.5" customHeight="1">
      <c r="A6" s="48"/>
      <c r="B6" s="48"/>
      <c r="C6" s="48"/>
      <c r="D6" s="6" t="s">
        <v>95</v>
      </c>
      <c r="E6" s="6" t="s">
        <v>30</v>
      </c>
      <c r="F6" s="48"/>
    </row>
    <row r="7" spans="1:6" ht="18" customHeight="1">
      <c r="A7" s="30" t="s">
        <v>119</v>
      </c>
      <c r="B7" s="25">
        <v>728997000</v>
      </c>
      <c r="C7" s="25"/>
      <c r="D7" s="25"/>
      <c r="E7" s="25">
        <v>24785008</v>
      </c>
      <c r="F7" s="25">
        <f>B7+C7-D7-E7</f>
        <v>704211992</v>
      </c>
    </row>
    <row r="8" spans="1:6" ht="18" customHeight="1">
      <c r="A8" s="30" t="s">
        <v>120</v>
      </c>
      <c r="B8" s="25">
        <v>52783152</v>
      </c>
      <c r="C8" s="25">
        <v>56135483</v>
      </c>
      <c r="D8" s="25">
        <v>52783152</v>
      </c>
      <c r="E8" s="25"/>
      <c r="F8" s="25">
        <f>B8+C8-D8-E8</f>
        <v>56135483</v>
      </c>
    </row>
    <row r="9" spans="1:6" ht="18" customHeight="1">
      <c r="A9" s="30" t="s">
        <v>194</v>
      </c>
      <c r="B9" s="25">
        <v>0</v>
      </c>
      <c r="C9" s="25">
        <v>0</v>
      </c>
      <c r="D9" s="25">
        <v>0</v>
      </c>
      <c r="E9" s="25">
        <v>0</v>
      </c>
      <c r="F9" s="25">
        <f>B9+C9-D9-E9</f>
        <v>0</v>
      </c>
    </row>
    <row r="10" spans="1:6" ht="18" customHeight="1">
      <c r="A10" s="26" t="s">
        <v>10</v>
      </c>
      <c r="B10" s="26">
        <f>SUM(B7:B9)</f>
        <v>781780152</v>
      </c>
      <c r="C10" s="26">
        <f t="shared" ref="C10:F10" si="0">SUM(C7:C9)</f>
        <v>56135483</v>
      </c>
      <c r="D10" s="26">
        <f t="shared" si="0"/>
        <v>52783152</v>
      </c>
      <c r="E10" s="26">
        <f t="shared" si="0"/>
        <v>24785008</v>
      </c>
      <c r="F10" s="26">
        <f t="shared" si="0"/>
        <v>760347475</v>
      </c>
    </row>
  </sheetData>
  <mergeCells count="5">
    <mergeCell ref="A5:A6"/>
    <mergeCell ref="B5:B6"/>
    <mergeCell ref="C5:C6"/>
    <mergeCell ref="D5:E5"/>
    <mergeCell ref="F5:F6"/>
  </mergeCells>
  <phoneticPr fontId="3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E853F-D5D3-465A-BD06-8DB522C39BCA}">
  <dimension ref="A1:F23"/>
  <sheetViews>
    <sheetView workbookViewId="0"/>
  </sheetViews>
  <sheetFormatPr defaultColWidth="8.875" defaultRowHeight="10.5"/>
  <cols>
    <col min="1" max="1" width="25.875" style="2" customWidth="1"/>
    <col min="2" max="2" width="25.5625" style="2" bestFit="1" customWidth="1"/>
    <col min="3" max="3" width="26.75" style="2" bestFit="1" customWidth="1"/>
    <col min="4" max="4" width="9.625" style="2" customWidth="1"/>
    <col min="5" max="5" width="25.5625" style="2" bestFit="1" customWidth="1"/>
    <col min="6" max="16384" width="8.875" style="2"/>
  </cols>
  <sheetData>
    <row r="1" spans="1:5" ht="21">
      <c r="A1" s="1" t="s">
        <v>96</v>
      </c>
    </row>
    <row r="2" spans="1:5" ht="12.75">
      <c r="A2" s="3" t="s">
        <v>155</v>
      </c>
    </row>
    <row r="3" spans="1:5" ht="12.75">
      <c r="A3" s="3" t="s">
        <v>149</v>
      </c>
    </row>
    <row r="4" spans="1:5" ht="12.75">
      <c r="A4" s="3" t="s">
        <v>154</v>
      </c>
      <c r="E4" s="5" t="s">
        <v>193</v>
      </c>
    </row>
    <row r="5" spans="1:5" ht="22.5" customHeight="1">
      <c r="A5" s="41" t="s">
        <v>90</v>
      </c>
      <c r="B5" s="41" t="s">
        <v>97</v>
      </c>
      <c r="C5" s="41" t="s">
        <v>98</v>
      </c>
      <c r="D5" s="41" t="s">
        <v>99</v>
      </c>
      <c r="E5" s="41" t="s">
        <v>100</v>
      </c>
    </row>
    <row r="6" spans="1:5" ht="18" customHeight="1">
      <c r="A6" s="58" t="s">
        <v>101</v>
      </c>
      <c r="B6" s="43" t="s">
        <v>195</v>
      </c>
      <c r="C6" s="43" t="s">
        <v>196</v>
      </c>
      <c r="D6" s="25">
        <v>101886000</v>
      </c>
      <c r="E6" s="43" t="s">
        <v>195</v>
      </c>
    </row>
    <row r="7" spans="1:5" ht="18" customHeight="1">
      <c r="A7" s="58"/>
      <c r="B7" s="43" t="s">
        <v>205</v>
      </c>
      <c r="C7" s="43" t="s">
        <v>198</v>
      </c>
      <c r="D7" s="25">
        <v>2162000</v>
      </c>
      <c r="E7" s="43" t="s">
        <v>205</v>
      </c>
    </row>
    <row r="8" spans="1:5" ht="18" customHeight="1">
      <c r="A8" s="58"/>
      <c r="B8" s="43" t="s">
        <v>206</v>
      </c>
      <c r="C8" s="43" t="s">
        <v>207</v>
      </c>
      <c r="D8" s="25">
        <v>758000</v>
      </c>
      <c r="E8" s="43" t="s">
        <v>206</v>
      </c>
    </row>
    <row r="9" spans="1:5" ht="18" customHeight="1">
      <c r="A9" s="58"/>
      <c r="B9" s="43" t="s">
        <v>208</v>
      </c>
      <c r="C9" s="43" t="s">
        <v>209</v>
      </c>
      <c r="D9" s="25">
        <v>1403148</v>
      </c>
      <c r="E9" s="43" t="s">
        <v>208</v>
      </c>
    </row>
    <row r="10" spans="1:5" ht="18" customHeight="1">
      <c r="A10" s="58"/>
      <c r="B10" s="43" t="s">
        <v>210</v>
      </c>
      <c r="C10" s="43" t="s">
        <v>211</v>
      </c>
      <c r="D10" s="25">
        <v>750000</v>
      </c>
      <c r="E10" s="43" t="s">
        <v>210</v>
      </c>
    </row>
    <row r="11" spans="1:5" ht="18" customHeight="1">
      <c r="A11" s="58"/>
      <c r="B11" s="43" t="s">
        <v>212</v>
      </c>
      <c r="C11" s="43" t="s">
        <v>198</v>
      </c>
      <c r="D11" s="25">
        <v>2925400</v>
      </c>
      <c r="E11" s="43" t="s">
        <v>212</v>
      </c>
    </row>
    <row r="12" spans="1:5" ht="18" customHeight="1">
      <c r="A12" s="59"/>
      <c r="B12" s="42" t="s">
        <v>102</v>
      </c>
      <c r="C12" s="17"/>
      <c r="D12" s="26">
        <f>SUM(D6:D11)</f>
        <v>109884548</v>
      </c>
      <c r="E12" s="17"/>
    </row>
    <row r="13" spans="1:5" ht="18" customHeight="1">
      <c r="A13" s="60" t="s">
        <v>103</v>
      </c>
      <c r="B13" s="43" t="s">
        <v>197</v>
      </c>
      <c r="C13" s="43" t="s">
        <v>198</v>
      </c>
      <c r="D13" s="25">
        <v>377410000</v>
      </c>
      <c r="E13" s="43" t="s">
        <v>197</v>
      </c>
    </row>
    <row r="14" spans="1:5" ht="18" customHeight="1">
      <c r="A14" s="60"/>
      <c r="B14" s="43" t="s">
        <v>213</v>
      </c>
      <c r="C14" s="43"/>
      <c r="D14" s="25">
        <v>269851489</v>
      </c>
      <c r="E14" s="43" t="s">
        <v>213</v>
      </c>
    </row>
    <row r="15" spans="1:5" ht="18" customHeight="1">
      <c r="A15" s="60"/>
      <c r="B15" s="43" t="s">
        <v>214</v>
      </c>
      <c r="C15" s="43"/>
      <c r="D15" s="25">
        <v>231810752</v>
      </c>
      <c r="E15" s="43" t="s">
        <v>214</v>
      </c>
    </row>
    <row r="16" spans="1:5" ht="18" customHeight="1">
      <c r="A16" s="60"/>
      <c r="B16" s="43" t="s">
        <v>201</v>
      </c>
      <c r="C16" s="43" t="s">
        <v>202</v>
      </c>
      <c r="D16" s="25">
        <v>117783033</v>
      </c>
      <c r="E16" s="43" t="s">
        <v>201</v>
      </c>
    </row>
    <row r="17" spans="1:6" ht="18" customHeight="1">
      <c r="A17" s="60"/>
      <c r="B17" s="43" t="s">
        <v>215</v>
      </c>
      <c r="C17" s="43"/>
      <c r="D17" s="25">
        <v>141386105</v>
      </c>
      <c r="E17" s="43" t="s">
        <v>215</v>
      </c>
    </row>
    <row r="18" spans="1:6" ht="18" customHeight="1">
      <c r="A18" s="60"/>
      <c r="B18" s="43" t="s">
        <v>199</v>
      </c>
      <c r="C18" s="43" t="s">
        <v>200</v>
      </c>
      <c r="D18" s="25">
        <v>98094000</v>
      </c>
      <c r="E18" s="43" t="s">
        <v>199</v>
      </c>
    </row>
    <row r="19" spans="1:6" ht="18" customHeight="1">
      <c r="A19" s="60"/>
      <c r="B19" s="43" t="s">
        <v>216</v>
      </c>
      <c r="C19" s="43" t="s">
        <v>217</v>
      </c>
      <c r="D19" s="25">
        <v>64560301</v>
      </c>
      <c r="E19" s="43" t="s">
        <v>216</v>
      </c>
    </row>
    <row r="20" spans="1:6" ht="18" customHeight="1">
      <c r="A20" s="60"/>
      <c r="B20" s="43" t="s">
        <v>218</v>
      </c>
      <c r="C20" s="43" t="s">
        <v>203</v>
      </c>
      <c r="D20" s="25">
        <v>40714200</v>
      </c>
      <c r="E20" s="43" t="s">
        <v>218</v>
      </c>
    </row>
    <row r="21" spans="1:6" ht="18" customHeight="1">
      <c r="A21" s="60"/>
      <c r="B21" s="43" t="s">
        <v>204</v>
      </c>
      <c r="C21" s="17"/>
      <c r="D21" s="25">
        <v>515244386</v>
      </c>
      <c r="E21" s="43"/>
    </row>
    <row r="22" spans="1:6" ht="18" customHeight="1">
      <c r="A22" s="59"/>
      <c r="B22" s="42" t="s">
        <v>102</v>
      </c>
      <c r="C22" s="17"/>
      <c r="D22" s="26">
        <f>SUM(D13:D21)</f>
        <v>1856854266</v>
      </c>
      <c r="E22" s="17"/>
      <c r="F22" s="2">
        <f>D23-(D22+D12)</f>
        <v>0</v>
      </c>
    </row>
    <row r="23" spans="1:6" ht="18" customHeight="1">
      <c r="A23" s="42" t="s">
        <v>10</v>
      </c>
      <c r="B23" s="17"/>
      <c r="C23" s="17"/>
      <c r="D23" s="26">
        <v>1966738814</v>
      </c>
      <c r="E23" s="17"/>
    </row>
  </sheetData>
  <mergeCells count="2">
    <mergeCell ref="A6:A12"/>
    <mergeCell ref="A13:A22"/>
  </mergeCells>
  <phoneticPr fontId="3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C9CBD-8635-47F3-B096-D9F3B28FE42D}">
  <dimension ref="A1:H152"/>
  <sheetViews>
    <sheetView zoomScaleNormal="100" workbookViewId="0"/>
  </sheetViews>
  <sheetFormatPr defaultColWidth="8.875" defaultRowHeight="10.5"/>
  <cols>
    <col min="1" max="2" width="21.75" style="2" customWidth="1"/>
    <col min="3" max="3" width="18.5" style="2" customWidth="1"/>
    <col min="4" max="5" width="22.125" style="2" customWidth="1"/>
    <col min="6" max="6" width="9.3125" style="2" bestFit="1" customWidth="1"/>
    <col min="7" max="7" width="8.875" style="2"/>
    <col min="8" max="8" width="9.3125" style="2" bestFit="1" customWidth="1"/>
    <col min="9" max="16384" width="8.875" style="2"/>
  </cols>
  <sheetData>
    <row r="1" spans="1:5" ht="21">
      <c r="A1" s="1" t="s">
        <v>104</v>
      </c>
    </row>
    <row r="2" spans="1:5" ht="12.75">
      <c r="A2" s="3" t="s">
        <v>155</v>
      </c>
    </row>
    <row r="3" spans="1:5" ht="12.75">
      <c r="A3" s="3" t="s">
        <v>149</v>
      </c>
    </row>
    <row r="4" spans="1:5" ht="12.75">
      <c r="A4" s="3" t="s">
        <v>154</v>
      </c>
      <c r="E4" s="5" t="s">
        <v>193</v>
      </c>
    </row>
    <row r="5" spans="1:5" ht="22.5" customHeight="1">
      <c r="A5" s="44" t="s">
        <v>105</v>
      </c>
      <c r="B5" s="44" t="s">
        <v>90</v>
      </c>
      <c r="C5" s="48" t="s">
        <v>106</v>
      </c>
      <c r="D5" s="48"/>
      <c r="E5" s="44" t="s">
        <v>99</v>
      </c>
    </row>
    <row r="6" spans="1:5" ht="22.5" customHeight="1">
      <c r="A6" s="66" t="s">
        <v>107</v>
      </c>
      <c r="B6" s="59" t="s">
        <v>108</v>
      </c>
      <c r="C6" s="60" t="s">
        <v>219</v>
      </c>
      <c r="D6" s="64"/>
      <c r="E6" s="25">
        <v>468478796</v>
      </c>
    </row>
    <row r="7" spans="1:5" ht="22.5" customHeight="1">
      <c r="A7" s="62"/>
      <c r="B7" s="59"/>
      <c r="C7" s="60" t="s">
        <v>220</v>
      </c>
      <c r="D7" s="64"/>
      <c r="E7" s="25">
        <v>46578000</v>
      </c>
    </row>
    <row r="8" spans="1:5" ht="22.5" customHeight="1">
      <c r="A8" s="62"/>
      <c r="B8" s="59"/>
      <c r="C8" s="60" t="s">
        <v>221</v>
      </c>
      <c r="D8" s="64"/>
      <c r="E8" s="25">
        <v>509000</v>
      </c>
    </row>
    <row r="9" spans="1:5" ht="22.5" customHeight="1">
      <c r="A9" s="62"/>
      <c r="B9" s="59"/>
      <c r="C9" s="60" t="s">
        <v>222</v>
      </c>
      <c r="D9" s="64"/>
      <c r="E9" s="25">
        <v>2642000</v>
      </c>
    </row>
    <row r="10" spans="1:5" ht="22.5" customHeight="1">
      <c r="A10" s="62"/>
      <c r="B10" s="59"/>
      <c r="C10" s="60" t="s">
        <v>223</v>
      </c>
      <c r="D10" s="64"/>
      <c r="E10" s="25">
        <v>2885000</v>
      </c>
    </row>
    <row r="11" spans="1:5" ht="22.5" customHeight="1">
      <c r="A11" s="62"/>
      <c r="B11" s="59"/>
      <c r="C11" s="60" t="s">
        <v>224</v>
      </c>
      <c r="D11" s="64"/>
      <c r="E11" s="25">
        <v>74051000</v>
      </c>
    </row>
    <row r="12" spans="1:5" ht="22.5" customHeight="1">
      <c r="A12" s="62"/>
      <c r="B12" s="59"/>
      <c r="C12" s="60" t="s">
        <v>225</v>
      </c>
      <c r="D12" s="64"/>
      <c r="E12" s="25">
        <v>60418826</v>
      </c>
    </row>
    <row r="13" spans="1:5" ht="22.5" customHeight="1">
      <c r="A13" s="62"/>
      <c r="B13" s="59"/>
      <c r="C13" s="60" t="s">
        <v>226</v>
      </c>
      <c r="D13" s="64"/>
      <c r="E13" s="25">
        <v>4271000</v>
      </c>
    </row>
    <row r="14" spans="1:5" ht="22.5" customHeight="1">
      <c r="A14" s="62"/>
      <c r="B14" s="59"/>
      <c r="C14" s="60" t="s">
        <v>227</v>
      </c>
      <c r="D14" s="64"/>
      <c r="E14" s="25">
        <v>2631000</v>
      </c>
    </row>
    <row r="15" spans="1:5" ht="22.5" customHeight="1">
      <c r="A15" s="62"/>
      <c r="B15" s="59"/>
      <c r="C15" s="60" t="s">
        <v>228</v>
      </c>
      <c r="D15" s="64"/>
      <c r="E15" s="25">
        <v>1528713000</v>
      </c>
    </row>
    <row r="16" spans="1:5" ht="22.5" customHeight="1">
      <c r="A16" s="62"/>
      <c r="B16" s="59"/>
      <c r="C16" s="60" t="s">
        <v>229</v>
      </c>
      <c r="D16" s="64"/>
      <c r="E16" s="25">
        <v>806000</v>
      </c>
    </row>
    <row r="17" spans="1:5" ht="22.5" customHeight="1">
      <c r="A17" s="62"/>
      <c r="B17" s="59"/>
      <c r="C17" s="60" t="s">
        <v>230</v>
      </c>
      <c r="D17" s="64"/>
      <c r="E17" s="25">
        <v>28232323</v>
      </c>
    </row>
    <row r="18" spans="1:5" ht="22.5" customHeight="1">
      <c r="A18" s="62"/>
      <c r="B18" s="59"/>
      <c r="C18" s="60" t="s">
        <v>231</v>
      </c>
      <c r="D18" s="64"/>
      <c r="E18" s="25">
        <v>15804000</v>
      </c>
    </row>
    <row r="19" spans="1:5" ht="22.5" customHeight="1">
      <c r="A19" s="62"/>
      <c r="B19" s="59"/>
      <c r="C19" s="60" t="s">
        <v>232</v>
      </c>
      <c r="D19" s="64"/>
      <c r="E19" s="25">
        <v>2421000</v>
      </c>
    </row>
    <row r="20" spans="1:5" ht="22.5" customHeight="1">
      <c r="A20" s="62"/>
      <c r="B20" s="59"/>
      <c r="C20" s="59" t="s">
        <v>42</v>
      </c>
      <c r="D20" s="64"/>
      <c r="E20" s="25">
        <f>SUM(E6:E19)</f>
        <v>2238440945</v>
      </c>
    </row>
    <row r="21" spans="1:5" ht="22.5" customHeight="1">
      <c r="A21" s="62"/>
      <c r="B21" s="59" t="s">
        <v>109</v>
      </c>
      <c r="C21" s="65" t="s">
        <v>110</v>
      </c>
      <c r="D21" s="45" t="s">
        <v>233</v>
      </c>
      <c r="E21" s="25">
        <v>95949000</v>
      </c>
    </row>
    <row r="22" spans="1:5" ht="22.5" customHeight="1">
      <c r="A22" s="62"/>
      <c r="B22" s="59"/>
      <c r="C22" s="65"/>
      <c r="D22" s="45" t="s">
        <v>234</v>
      </c>
      <c r="E22" s="25">
        <v>2855000</v>
      </c>
    </row>
    <row r="23" spans="1:5" ht="22.5" customHeight="1">
      <c r="A23" s="62"/>
      <c r="B23" s="59"/>
      <c r="C23" s="59"/>
      <c r="D23" s="46" t="s">
        <v>102</v>
      </c>
      <c r="E23" s="25">
        <f>SUM(E21:E22)</f>
        <v>98804000</v>
      </c>
    </row>
    <row r="24" spans="1:5" ht="22.5" customHeight="1">
      <c r="A24" s="62"/>
      <c r="B24" s="59"/>
      <c r="C24" s="65" t="s">
        <v>111</v>
      </c>
      <c r="D24" s="45" t="s">
        <v>233</v>
      </c>
      <c r="E24" s="25">
        <v>665361317</v>
      </c>
    </row>
    <row r="25" spans="1:5" ht="22.5" customHeight="1">
      <c r="A25" s="62"/>
      <c r="B25" s="59"/>
      <c r="C25" s="65"/>
      <c r="D25" s="45" t="s">
        <v>234</v>
      </c>
      <c r="E25" s="25">
        <v>203979335</v>
      </c>
    </row>
    <row r="26" spans="1:5" ht="22.5" customHeight="1">
      <c r="A26" s="62"/>
      <c r="B26" s="59"/>
      <c r="C26" s="59"/>
      <c r="D26" s="46" t="s">
        <v>102</v>
      </c>
      <c r="E26" s="25">
        <f>SUM(E24:E25)</f>
        <v>869340652</v>
      </c>
    </row>
    <row r="27" spans="1:5" ht="22.5" customHeight="1">
      <c r="A27" s="63"/>
      <c r="B27" s="64"/>
      <c r="C27" s="59" t="s">
        <v>42</v>
      </c>
      <c r="D27" s="64"/>
      <c r="E27" s="25">
        <f>SUM(E23,E26)</f>
        <v>968144652</v>
      </c>
    </row>
    <row r="28" spans="1:5" ht="22.5" customHeight="1">
      <c r="A28" s="66" t="s">
        <v>235</v>
      </c>
      <c r="B28" s="59" t="s">
        <v>108</v>
      </c>
      <c r="C28" s="60" t="s">
        <v>236</v>
      </c>
      <c r="D28" s="64"/>
      <c r="E28" s="25">
        <v>18218000</v>
      </c>
    </row>
    <row r="29" spans="1:5" ht="22.5" customHeight="1">
      <c r="A29" s="62"/>
      <c r="B29" s="59"/>
      <c r="C29" s="59" t="s">
        <v>42</v>
      </c>
      <c r="D29" s="64"/>
      <c r="E29" s="25">
        <f>SUM(E28:E28)</f>
        <v>18218000</v>
      </c>
    </row>
    <row r="30" spans="1:5" ht="22.5" hidden="1" customHeight="1">
      <c r="A30" s="62"/>
      <c r="B30" s="66" t="s">
        <v>109</v>
      </c>
      <c r="C30" s="65" t="s">
        <v>110</v>
      </c>
      <c r="D30" s="45" t="s">
        <v>233</v>
      </c>
      <c r="E30" s="25">
        <v>0</v>
      </c>
    </row>
    <row r="31" spans="1:5" ht="22.5" hidden="1" customHeight="1">
      <c r="A31" s="62"/>
      <c r="B31" s="62"/>
      <c r="C31" s="65"/>
      <c r="D31" s="45" t="s">
        <v>234</v>
      </c>
      <c r="E31" s="25">
        <v>0</v>
      </c>
    </row>
    <row r="32" spans="1:5" ht="22.5" hidden="1" customHeight="1">
      <c r="A32" s="62"/>
      <c r="B32" s="62"/>
      <c r="C32" s="59"/>
      <c r="D32" s="46" t="s">
        <v>102</v>
      </c>
      <c r="E32" s="25">
        <f>SUM(E30:E31)</f>
        <v>0</v>
      </c>
    </row>
    <row r="33" spans="1:5" ht="22.5" hidden="1" customHeight="1">
      <c r="A33" s="62"/>
      <c r="B33" s="62"/>
      <c r="C33" s="65" t="s">
        <v>111</v>
      </c>
      <c r="D33" s="45" t="s">
        <v>233</v>
      </c>
      <c r="E33" s="25">
        <v>0</v>
      </c>
    </row>
    <row r="34" spans="1:5" ht="22.5" customHeight="1">
      <c r="A34" s="62"/>
      <c r="B34" s="62"/>
      <c r="C34" s="65"/>
      <c r="D34" s="45" t="s">
        <v>234</v>
      </c>
      <c r="E34" s="25">
        <v>22230000</v>
      </c>
    </row>
    <row r="35" spans="1:5" ht="22.5" customHeight="1">
      <c r="A35" s="62"/>
      <c r="B35" s="62"/>
      <c r="C35" s="59"/>
      <c r="D35" s="46" t="s">
        <v>102</v>
      </c>
      <c r="E35" s="25">
        <f>SUM(E33:E34)</f>
        <v>22230000</v>
      </c>
    </row>
    <row r="36" spans="1:5" ht="22.5" customHeight="1">
      <c r="A36" s="63"/>
      <c r="B36" s="63"/>
      <c r="C36" s="67" t="s">
        <v>42</v>
      </c>
      <c r="D36" s="69"/>
      <c r="E36" s="25">
        <f>SUM(E32,E35)</f>
        <v>22230000</v>
      </c>
    </row>
    <row r="37" spans="1:5" ht="22.5" customHeight="1">
      <c r="A37" s="61" t="s">
        <v>237</v>
      </c>
      <c r="B37" s="59" t="s">
        <v>108</v>
      </c>
      <c r="C37" s="60" t="s">
        <v>242</v>
      </c>
      <c r="D37" s="64"/>
      <c r="E37" s="25">
        <v>74009800</v>
      </c>
    </row>
    <row r="38" spans="1:5" ht="22.5" customHeight="1">
      <c r="A38" s="62"/>
      <c r="B38" s="59"/>
      <c r="C38" s="60" t="s">
        <v>243</v>
      </c>
      <c r="D38" s="64"/>
      <c r="E38" s="25">
        <v>912300</v>
      </c>
    </row>
    <row r="39" spans="1:5" ht="22.5" customHeight="1">
      <c r="A39" s="62"/>
      <c r="B39" s="59"/>
      <c r="C39" s="60" t="s">
        <v>250</v>
      </c>
      <c r="D39" s="64"/>
      <c r="E39" s="25">
        <v>1168000</v>
      </c>
    </row>
    <row r="40" spans="1:5" ht="22.5" customHeight="1">
      <c r="A40" s="62"/>
      <c r="B40" s="59"/>
      <c r="C40" s="59" t="s">
        <v>42</v>
      </c>
      <c r="D40" s="64"/>
      <c r="E40" s="25">
        <f>SUM(E37:E39)</f>
        <v>76090100</v>
      </c>
    </row>
    <row r="41" spans="1:5" ht="22.5" hidden="1" customHeight="1">
      <c r="A41" s="62"/>
      <c r="B41" s="59" t="s">
        <v>109</v>
      </c>
      <c r="C41" s="65" t="s">
        <v>110</v>
      </c>
      <c r="D41" s="45" t="s">
        <v>233</v>
      </c>
      <c r="E41" s="25"/>
    </row>
    <row r="42" spans="1:5" ht="22.5" hidden="1" customHeight="1">
      <c r="A42" s="62"/>
      <c r="B42" s="59"/>
      <c r="C42" s="65"/>
      <c r="D42" s="45" t="s">
        <v>234</v>
      </c>
      <c r="E42" s="25"/>
    </row>
    <row r="43" spans="1:5" ht="22.5" hidden="1" customHeight="1">
      <c r="A43" s="62"/>
      <c r="B43" s="59"/>
      <c r="C43" s="59"/>
      <c r="D43" s="46" t="s">
        <v>102</v>
      </c>
      <c r="E43" s="25">
        <f>SUM(E41:E42)</f>
        <v>0</v>
      </c>
    </row>
    <row r="44" spans="1:5" ht="22.5" customHeight="1">
      <c r="A44" s="62"/>
      <c r="B44" s="59"/>
      <c r="C44" s="65" t="s">
        <v>111</v>
      </c>
      <c r="D44" s="45" t="s">
        <v>233</v>
      </c>
      <c r="E44" s="25">
        <v>1561000</v>
      </c>
    </row>
    <row r="45" spans="1:5" ht="22.5" customHeight="1">
      <c r="A45" s="62"/>
      <c r="B45" s="59"/>
      <c r="C45" s="65"/>
      <c r="D45" s="45" t="s">
        <v>234</v>
      </c>
      <c r="E45" s="25">
        <v>299683341</v>
      </c>
    </row>
    <row r="46" spans="1:5" ht="22.5" customHeight="1">
      <c r="A46" s="62"/>
      <c r="B46" s="59"/>
      <c r="C46" s="59"/>
      <c r="D46" s="46" t="s">
        <v>102</v>
      </c>
      <c r="E46" s="25">
        <f>SUM(E44:E45)</f>
        <v>301244341</v>
      </c>
    </row>
    <row r="47" spans="1:5" ht="22.5" customHeight="1">
      <c r="A47" s="63"/>
      <c r="B47" s="64"/>
      <c r="C47" s="59" t="s">
        <v>42</v>
      </c>
      <c r="D47" s="64"/>
      <c r="E47" s="25">
        <f>SUM(E43,E46)</f>
        <v>301244341</v>
      </c>
    </row>
    <row r="48" spans="1:5" ht="22.5" hidden="1" customHeight="1">
      <c r="A48" s="61" t="s">
        <v>238</v>
      </c>
      <c r="B48" s="59" t="s">
        <v>108</v>
      </c>
      <c r="C48" s="60"/>
      <c r="D48" s="64"/>
      <c r="E48" s="25"/>
    </row>
    <row r="49" spans="1:5" ht="22.5" hidden="1" customHeight="1">
      <c r="A49" s="62"/>
      <c r="B49" s="59"/>
      <c r="C49" s="60"/>
      <c r="D49" s="64"/>
      <c r="E49" s="25"/>
    </row>
    <row r="50" spans="1:5" ht="22.5" hidden="1" customHeight="1">
      <c r="A50" s="62"/>
      <c r="B50" s="59"/>
      <c r="C50" s="60"/>
      <c r="D50" s="64"/>
      <c r="E50" s="25"/>
    </row>
    <row r="51" spans="1:5" ht="22.5" hidden="1" customHeight="1">
      <c r="A51" s="62"/>
      <c r="B51" s="59"/>
      <c r="C51" s="59" t="s">
        <v>42</v>
      </c>
      <c r="D51" s="64"/>
      <c r="E51" s="25">
        <f>SUM(E48:E50)</f>
        <v>0</v>
      </c>
    </row>
    <row r="52" spans="1:5" ht="22.5" hidden="1" customHeight="1">
      <c r="A52" s="62"/>
      <c r="B52" s="59" t="s">
        <v>109</v>
      </c>
      <c r="C52" s="65" t="s">
        <v>110</v>
      </c>
      <c r="D52" s="45" t="s">
        <v>233</v>
      </c>
      <c r="E52" s="25"/>
    </row>
    <row r="53" spans="1:5" ht="22.5" customHeight="1">
      <c r="A53" s="62"/>
      <c r="B53" s="59"/>
      <c r="C53" s="65"/>
      <c r="D53" s="45" t="s">
        <v>234</v>
      </c>
      <c r="E53" s="25">
        <v>2250000</v>
      </c>
    </row>
    <row r="54" spans="1:5" ht="22.5" customHeight="1">
      <c r="A54" s="62"/>
      <c r="B54" s="59"/>
      <c r="C54" s="59"/>
      <c r="D54" s="46" t="s">
        <v>102</v>
      </c>
      <c r="E54" s="25">
        <f>SUM(E52:E53)</f>
        <v>2250000</v>
      </c>
    </row>
    <row r="55" spans="1:5" ht="22.5" customHeight="1">
      <c r="A55" s="62"/>
      <c r="B55" s="59"/>
      <c r="C55" s="65" t="s">
        <v>111</v>
      </c>
      <c r="D55" s="45" t="s">
        <v>233</v>
      </c>
      <c r="E55" s="25">
        <v>1996000</v>
      </c>
    </row>
    <row r="56" spans="1:5" ht="22.5" customHeight="1">
      <c r="A56" s="62"/>
      <c r="B56" s="59"/>
      <c r="C56" s="65"/>
      <c r="D56" s="45" t="s">
        <v>234</v>
      </c>
      <c r="E56" s="25">
        <v>2742000</v>
      </c>
    </row>
    <row r="57" spans="1:5" ht="22.5" customHeight="1">
      <c r="A57" s="62"/>
      <c r="B57" s="59"/>
      <c r="C57" s="59"/>
      <c r="D57" s="46" t="s">
        <v>102</v>
      </c>
      <c r="E57" s="25">
        <f>SUM(E55:E56)</f>
        <v>4738000</v>
      </c>
    </row>
    <row r="58" spans="1:5" ht="22.5" customHeight="1">
      <c r="A58" s="63"/>
      <c r="B58" s="64"/>
      <c r="C58" s="59" t="s">
        <v>42</v>
      </c>
      <c r="D58" s="64"/>
      <c r="E58" s="25">
        <f>SUM(E54,E57)</f>
        <v>6988000</v>
      </c>
    </row>
    <row r="59" spans="1:5" ht="22.5" customHeight="1">
      <c r="A59" s="66" t="s">
        <v>239</v>
      </c>
      <c r="B59" s="59" t="s">
        <v>108</v>
      </c>
      <c r="C59" s="60" t="s">
        <v>191</v>
      </c>
      <c r="D59" s="64"/>
      <c r="E59" s="25">
        <v>38831813</v>
      </c>
    </row>
    <row r="60" spans="1:5" ht="22.5" customHeight="1">
      <c r="A60" s="62"/>
      <c r="B60" s="59"/>
      <c r="C60" s="60" t="s">
        <v>244</v>
      </c>
      <c r="D60" s="64"/>
      <c r="E60" s="25">
        <v>1879085</v>
      </c>
    </row>
    <row r="61" spans="1:5" ht="22.5" hidden="1" customHeight="1">
      <c r="A61" s="62"/>
      <c r="B61" s="59"/>
      <c r="C61" s="60"/>
      <c r="D61" s="64"/>
      <c r="E61" s="25"/>
    </row>
    <row r="62" spans="1:5" ht="22.5" customHeight="1">
      <c r="A62" s="62"/>
      <c r="B62" s="59"/>
      <c r="C62" s="59" t="s">
        <v>42</v>
      </c>
      <c r="D62" s="64"/>
      <c r="E62" s="25">
        <f>SUM(E59:E61)</f>
        <v>40710898</v>
      </c>
    </row>
    <row r="63" spans="1:5" ht="22.5" hidden="1" customHeight="1">
      <c r="A63" s="62"/>
      <c r="B63" s="59" t="s">
        <v>109</v>
      </c>
      <c r="C63" s="65" t="s">
        <v>110</v>
      </c>
      <c r="D63" s="45" t="s">
        <v>233</v>
      </c>
      <c r="E63" s="25"/>
    </row>
    <row r="64" spans="1:5" ht="22.5" hidden="1" customHeight="1">
      <c r="A64" s="62"/>
      <c r="B64" s="59"/>
      <c r="C64" s="65"/>
      <c r="D64" s="45" t="s">
        <v>234</v>
      </c>
      <c r="E64" s="25"/>
    </row>
    <row r="65" spans="1:5" ht="22.5" hidden="1" customHeight="1">
      <c r="A65" s="62"/>
      <c r="B65" s="59"/>
      <c r="C65" s="59"/>
      <c r="D65" s="46" t="s">
        <v>102</v>
      </c>
      <c r="E65" s="25">
        <f>SUM(E63:E64)</f>
        <v>0</v>
      </c>
    </row>
    <row r="66" spans="1:5" ht="22.5" customHeight="1">
      <c r="A66" s="62"/>
      <c r="B66" s="59"/>
      <c r="C66" s="65" t="s">
        <v>111</v>
      </c>
      <c r="D66" s="45" t="s">
        <v>233</v>
      </c>
      <c r="E66" s="25">
        <v>87683</v>
      </c>
    </row>
    <row r="67" spans="1:5" ht="22.5" hidden="1" customHeight="1">
      <c r="A67" s="62"/>
      <c r="B67" s="59"/>
      <c r="C67" s="65"/>
      <c r="D67" s="45" t="s">
        <v>234</v>
      </c>
      <c r="E67" s="25"/>
    </row>
    <row r="68" spans="1:5" ht="22.5" customHeight="1">
      <c r="A68" s="62"/>
      <c r="B68" s="59"/>
      <c r="C68" s="59"/>
      <c r="D68" s="46" t="s">
        <v>102</v>
      </c>
      <c r="E68" s="25">
        <f>SUM(E66:E67)</f>
        <v>87683</v>
      </c>
    </row>
    <row r="69" spans="1:5" ht="22.5" customHeight="1">
      <c r="A69" s="63"/>
      <c r="B69" s="64"/>
      <c r="C69" s="59" t="s">
        <v>42</v>
      </c>
      <c r="D69" s="64"/>
      <c r="E69" s="25">
        <f>SUM(E65,E68)</f>
        <v>87683</v>
      </c>
    </row>
    <row r="70" spans="1:5" ht="22.5" customHeight="1">
      <c r="A70" s="66" t="s">
        <v>240</v>
      </c>
      <c r="B70" s="59" t="s">
        <v>108</v>
      </c>
      <c r="C70" s="60" t="s">
        <v>245</v>
      </c>
      <c r="D70" s="64"/>
      <c r="E70" s="25">
        <v>220000</v>
      </c>
    </row>
    <row r="71" spans="1:5" ht="22.5" hidden="1" customHeight="1">
      <c r="A71" s="62"/>
      <c r="B71" s="59"/>
      <c r="C71" s="60"/>
      <c r="D71" s="64"/>
      <c r="E71" s="25"/>
    </row>
    <row r="72" spans="1:5" ht="22.5" hidden="1" customHeight="1">
      <c r="A72" s="62"/>
      <c r="B72" s="59"/>
      <c r="C72" s="60"/>
      <c r="D72" s="64"/>
      <c r="E72" s="25"/>
    </row>
    <row r="73" spans="1:5" ht="22.5" customHeight="1">
      <c r="A73" s="62"/>
      <c r="B73" s="59"/>
      <c r="C73" s="59" t="s">
        <v>42</v>
      </c>
      <c r="D73" s="64"/>
      <c r="E73" s="25">
        <f>SUM(E70:E72)</f>
        <v>220000</v>
      </c>
    </row>
    <row r="74" spans="1:5" ht="22.5" hidden="1" customHeight="1">
      <c r="A74" s="62"/>
      <c r="B74" s="59" t="s">
        <v>109</v>
      </c>
      <c r="C74" s="65" t="s">
        <v>110</v>
      </c>
      <c r="D74" s="45" t="s">
        <v>233</v>
      </c>
      <c r="E74" s="25"/>
    </row>
    <row r="75" spans="1:5" ht="22.5" hidden="1" customHeight="1">
      <c r="A75" s="62"/>
      <c r="B75" s="59"/>
      <c r="C75" s="65"/>
      <c r="D75" s="45" t="s">
        <v>234</v>
      </c>
      <c r="E75" s="25"/>
    </row>
    <row r="76" spans="1:5" ht="22.5" hidden="1" customHeight="1">
      <c r="A76" s="62"/>
      <c r="B76" s="59"/>
      <c r="C76" s="59"/>
      <c r="D76" s="46" t="s">
        <v>102</v>
      </c>
      <c r="E76" s="25">
        <f>SUM(E74:E75)</f>
        <v>0</v>
      </c>
    </row>
    <row r="77" spans="1:5" ht="22.5" customHeight="1">
      <c r="A77" s="62"/>
      <c r="B77" s="59"/>
      <c r="C77" s="65" t="s">
        <v>111</v>
      </c>
      <c r="D77" s="45" t="s">
        <v>233</v>
      </c>
      <c r="E77" s="25">
        <v>108720000</v>
      </c>
    </row>
    <row r="78" spans="1:5" ht="22.5" customHeight="1">
      <c r="A78" s="62"/>
      <c r="B78" s="59"/>
      <c r="C78" s="65"/>
      <c r="D78" s="45" t="s">
        <v>234</v>
      </c>
      <c r="E78" s="25">
        <v>971000</v>
      </c>
    </row>
    <row r="79" spans="1:5" ht="22.5" customHeight="1">
      <c r="A79" s="62"/>
      <c r="B79" s="59"/>
      <c r="C79" s="59"/>
      <c r="D79" s="46" t="s">
        <v>102</v>
      </c>
      <c r="E79" s="25">
        <f>SUM(E77:E78)</f>
        <v>109691000</v>
      </c>
    </row>
    <row r="80" spans="1:5" ht="22.5" customHeight="1">
      <c r="A80" s="63"/>
      <c r="B80" s="64"/>
      <c r="C80" s="59" t="s">
        <v>42</v>
      </c>
      <c r="D80" s="64"/>
      <c r="E80" s="25">
        <f>SUM(E76,E79)</f>
        <v>109691000</v>
      </c>
    </row>
    <row r="81" spans="1:8" ht="22.5" customHeight="1">
      <c r="A81" s="61" t="s">
        <v>241</v>
      </c>
      <c r="B81" s="59" t="s">
        <v>108</v>
      </c>
      <c r="C81" s="60" t="s">
        <v>246</v>
      </c>
      <c r="D81" s="64"/>
      <c r="E81" s="25">
        <v>109056500</v>
      </c>
    </row>
    <row r="82" spans="1:8" ht="22.5" customHeight="1">
      <c r="A82" s="62"/>
      <c r="B82" s="59"/>
      <c r="C82" s="60" t="s">
        <v>247</v>
      </c>
      <c r="D82" s="64"/>
      <c r="E82" s="25">
        <v>146329291</v>
      </c>
    </row>
    <row r="83" spans="1:8" ht="22.5" hidden="1" customHeight="1">
      <c r="A83" s="62"/>
      <c r="B83" s="59"/>
      <c r="C83" s="60"/>
      <c r="D83" s="64"/>
      <c r="E83" s="25"/>
    </row>
    <row r="84" spans="1:8" ht="22.5" customHeight="1">
      <c r="A84" s="62"/>
      <c r="B84" s="59"/>
      <c r="C84" s="59" t="s">
        <v>42</v>
      </c>
      <c r="D84" s="64"/>
      <c r="E84" s="25">
        <f>SUM(E81:E83)</f>
        <v>255385791</v>
      </c>
    </row>
    <row r="85" spans="1:8" ht="22.5" hidden="1" customHeight="1">
      <c r="A85" s="62"/>
      <c r="B85" s="59" t="s">
        <v>109</v>
      </c>
      <c r="C85" s="65" t="s">
        <v>110</v>
      </c>
      <c r="D85" s="45" t="s">
        <v>233</v>
      </c>
      <c r="E85" s="25"/>
    </row>
    <row r="86" spans="1:8" ht="22.5" hidden="1" customHeight="1">
      <c r="A86" s="62"/>
      <c r="B86" s="59"/>
      <c r="C86" s="65"/>
      <c r="D86" s="45" t="s">
        <v>234</v>
      </c>
      <c r="E86" s="25"/>
    </row>
    <row r="87" spans="1:8" ht="22.5" hidden="1" customHeight="1">
      <c r="A87" s="62"/>
      <c r="B87" s="59"/>
      <c r="C87" s="59"/>
      <c r="D87" s="46" t="s">
        <v>102</v>
      </c>
      <c r="E87" s="25">
        <f>SUM(E85:E86)</f>
        <v>0</v>
      </c>
    </row>
    <row r="88" spans="1:8" ht="22.5" customHeight="1">
      <c r="A88" s="62"/>
      <c r="B88" s="59"/>
      <c r="C88" s="65" t="s">
        <v>111</v>
      </c>
      <c r="D88" s="45" t="s">
        <v>233</v>
      </c>
      <c r="E88" s="25">
        <v>145056276</v>
      </c>
      <c r="G88" s="2" t="s">
        <v>248</v>
      </c>
      <c r="H88" s="2">
        <f>SUM(E91,E80,E69,E58,E47,E36,E27)</f>
        <v>1643844589</v>
      </c>
    </row>
    <row r="89" spans="1:8" ht="22.5" customHeight="1">
      <c r="A89" s="62"/>
      <c r="B89" s="59"/>
      <c r="C89" s="65"/>
      <c r="D89" s="45" t="s">
        <v>234</v>
      </c>
      <c r="E89" s="25">
        <v>90402637</v>
      </c>
      <c r="G89" s="2" t="s">
        <v>249</v>
      </c>
      <c r="H89" s="2">
        <f>SUM(E84,E73,E62,E51,E40,E29,E20)</f>
        <v>2629065734</v>
      </c>
    </row>
    <row r="90" spans="1:8" ht="22.5" customHeight="1">
      <c r="A90" s="62"/>
      <c r="B90" s="59"/>
      <c r="C90" s="59"/>
      <c r="D90" s="46" t="s">
        <v>102</v>
      </c>
      <c r="E90" s="25">
        <f>SUM(E88:E89)</f>
        <v>235458913</v>
      </c>
    </row>
    <row r="91" spans="1:8" ht="22.5" customHeight="1">
      <c r="A91" s="63"/>
      <c r="B91" s="64"/>
      <c r="C91" s="59" t="s">
        <v>42</v>
      </c>
      <c r="D91" s="64"/>
      <c r="E91" s="25">
        <f>SUM(E87,E90)</f>
        <v>235458913</v>
      </c>
    </row>
    <row r="92" spans="1:8" ht="22.5" customHeight="1">
      <c r="A92" s="67" t="s">
        <v>10</v>
      </c>
      <c r="B92" s="68"/>
      <c r="C92" s="68"/>
      <c r="D92" s="69"/>
      <c r="E92" s="31">
        <f>H89+H88</f>
        <v>4272910323</v>
      </c>
    </row>
    <row r="93" spans="1:8" ht="22.5" customHeight="1"/>
    <row r="94" spans="1:8" ht="22.5" customHeight="1"/>
    <row r="95" spans="1:8" ht="22.5" customHeight="1"/>
    <row r="96" spans="1:8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</sheetData>
  <mergeCells count="81">
    <mergeCell ref="C5:D5"/>
    <mergeCell ref="C6:D6"/>
    <mergeCell ref="C7:D7"/>
    <mergeCell ref="C8:D8"/>
    <mergeCell ref="A6:A27"/>
    <mergeCell ref="B6:B20"/>
    <mergeCell ref="C9:D9"/>
    <mergeCell ref="C10:D10"/>
    <mergeCell ref="C11:D11"/>
    <mergeCell ref="C12:D12"/>
    <mergeCell ref="C14:D14"/>
    <mergeCell ref="C15:D15"/>
    <mergeCell ref="C16:D16"/>
    <mergeCell ref="C17:D17"/>
    <mergeCell ref="C13:D13"/>
    <mergeCell ref="C18:D18"/>
    <mergeCell ref="C19:D19"/>
    <mergeCell ref="C20:D20"/>
    <mergeCell ref="B21:B27"/>
    <mergeCell ref="C21:C23"/>
    <mergeCell ref="C24:C26"/>
    <mergeCell ref="C27:D27"/>
    <mergeCell ref="A28:A36"/>
    <mergeCell ref="B28:B29"/>
    <mergeCell ref="C28:D28"/>
    <mergeCell ref="C29:D29"/>
    <mergeCell ref="B30:B36"/>
    <mergeCell ref="C30:C32"/>
    <mergeCell ref="C33:C35"/>
    <mergeCell ref="C36:D36"/>
    <mergeCell ref="A92:D92"/>
    <mergeCell ref="A37:A47"/>
    <mergeCell ref="B37:B40"/>
    <mergeCell ref="C37:D37"/>
    <mergeCell ref="C38:D38"/>
    <mergeCell ref="C39:D39"/>
    <mergeCell ref="C48:D48"/>
    <mergeCell ref="C49:D49"/>
    <mergeCell ref="C40:D40"/>
    <mergeCell ref="B41:B47"/>
    <mergeCell ref="C41:C43"/>
    <mergeCell ref="C44:C46"/>
    <mergeCell ref="C47:D47"/>
    <mergeCell ref="A48:A58"/>
    <mergeCell ref="B48:B51"/>
    <mergeCell ref="C51:D51"/>
    <mergeCell ref="B52:B58"/>
    <mergeCell ref="C52:C54"/>
    <mergeCell ref="C55:C57"/>
    <mergeCell ref="C58:D58"/>
    <mergeCell ref="C50:D50"/>
    <mergeCell ref="A59:A69"/>
    <mergeCell ref="B59:B62"/>
    <mergeCell ref="C59:D59"/>
    <mergeCell ref="C60:D60"/>
    <mergeCell ref="C61:D61"/>
    <mergeCell ref="C62:D62"/>
    <mergeCell ref="B63:B69"/>
    <mergeCell ref="C63:C65"/>
    <mergeCell ref="C66:C68"/>
    <mergeCell ref="C69:D69"/>
    <mergeCell ref="A70:A80"/>
    <mergeCell ref="B70:B73"/>
    <mergeCell ref="C70:D70"/>
    <mergeCell ref="C71:D71"/>
    <mergeCell ref="C72:D72"/>
    <mergeCell ref="C73:D73"/>
    <mergeCell ref="B74:B80"/>
    <mergeCell ref="C74:C76"/>
    <mergeCell ref="C77:C79"/>
    <mergeCell ref="C80:D80"/>
    <mergeCell ref="A81:A91"/>
    <mergeCell ref="B81:B84"/>
    <mergeCell ref="C81:D81"/>
    <mergeCell ref="C82:D82"/>
    <mergeCell ref="C83:D83"/>
    <mergeCell ref="C84:D84"/>
    <mergeCell ref="B85:B91"/>
    <mergeCell ref="C85:C87"/>
    <mergeCell ref="C88:C90"/>
    <mergeCell ref="C91:D91"/>
  </mergeCells>
  <phoneticPr fontId="3"/>
  <pageMargins left="0.3888888888888889" right="0.3888888888888889" top="0.3888888888888889" bottom="0.3888888888888889" header="0.19444444444444445" footer="0.19444444444444445"/>
  <pageSetup paperSize="9" scale="89" orientation="landscape" r:id="rId1"/>
  <headerFooter>
    <oddHeader>&amp;R&amp;9&amp;D</oddHeader>
    <oddFooter>&amp;C&amp;9&amp;P/&amp;N</oddFooter>
  </headerFooter>
  <rowBreaks count="2" manualBreakCount="2">
    <brk id="27" max="4" man="1"/>
    <brk id="58" max="4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BB29B-6AEF-4813-9AA5-CF24756618C8}">
  <sheetPr>
    <pageSetUpPr fitToPage="1"/>
  </sheetPr>
  <dimension ref="A1:F11"/>
  <sheetViews>
    <sheetView workbookViewId="0">
      <selection sqref="A1:F1"/>
    </sheetView>
  </sheetViews>
  <sheetFormatPr defaultColWidth="8.875" defaultRowHeight="20.25" customHeight="1"/>
  <cols>
    <col min="1" max="1" width="23.375" style="3" customWidth="1"/>
    <col min="2" max="6" width="20.875" style="3" customWidth="1"/>
    <col min="7" max="16384" width="8.875" style="3"/>
  </cols>
  <sheetData>
    <row r="1" spans="1:6" ht="20.25" customHeight="1">
      <c r="A1" s="47" t="s">
        <v>112</v>
      </c>
      <c r="B1" s="70"/>
      <c r="C1" s="70"/>
      <c r="D1" s="70"/>
      <c r="E1" s="70"/>
      <c r="F1" s="70"/>
    </row>
    <row r="2" spans="1:6" ht="20.25" customHeight="1">
      <c r="A2" s="18" t="s">
        <v>155</v>
      </c>
      <c r="B2" s="18"/>
      <c r="C2" s="18"/>
      <c r="D2" s="18"/>
      <c r="E2" s="18"/>
      <c r="F2" s="19" t="s">
        <v>149</v>
      </c>
    </row>
    <row r="3" spans="1:6" ht="20.25" customHeight="1">
      <c r="A3" s="18" t="s">
        <v>156</v>
      </c>
      <c r="B3" s="18"/>
      <c r="C3" s="18"/>
      <c r="D3" s="18"/>
      <c r="E3" s="18"/>
      <c r="F3" s="19" t="s">
        <v>193</v>
      </c>
    </row>
    <row r="4" spans="1:6" ht="20.25" customHeight="1">
      <c r="A4" s="71" t="s">
        <v>90</v>
      </c>
      <c r="B4" s="73" t="s">
        <v>99</v>
      </c>
      <c r="C4" s="73" t="s">
        <v>113</v>
      </c>
      <c r="D4" s="73"/>
      <c r="E4" s="73"/>
      <c r="F4" s="73"/>
    </row>
    <row r="5" spans="1:6" ht="20.25" customHeight="1">
      <c r="A5" s="71"/>
      <c r="B5" s="73"/>
      <c r="C5" s="73" t="s">
        <v>109</v>
      </c>
      <c r="D5" s="73" t="s">
        <v>114</v>
      </c>
      <c r="E5" s="73" t="s">
        <v>108</v>
      </c>
      <c r="F5" s="73" t="s">
        <v>30</v>
      </c>
    </row>
    <row r="6" spans="1:6" ht="20.25" customHeight="1" thickBot="1">
      <c r="A6" s="72"/>
      <c r="B6" s="74"/>
      <c r="C6" s="74"/>
      <c r="D6" s="74"/>
      <c r="E6" s="74"/>
      <c r="F6" s="74"/>
    </row>
    <row r="7" spans="1:6" ht="20.25" customHeight="1" thickTop="1">
      <c r="A7" s="20" t="s">
        <v>115</v>
      </c>
      <c r="B7" s="75">
        <v>4494294577</v>
      </c>
      <c r="C7" s="75">
        <f>C11-SUM(C8:C10)</f>
        <v>1542790589</v>
      </c>
      <c r="D7" s="75">
        <f>D11-SUM(D8:D10)</f>
        <v>289717000</v>
      </c>
      <c r="E7" s="75">
        <f>B7-SUM(C7:D7,F7)</f>
        <v>1690614063</v>
      </c>
      <c r="F7" s="75">
        <v>971172925</v>
      </c>
    </row>
    <row r="8" spans="1:6" ht="20.25" customHeight="1">
      <c r="A8" s="20" t="s">
        <v>116</v>
      </c>
      <c r="B8" s="75">
        <v>608685557</v>
      </c>
      <c r="C8" s="75">
        <v>101054000</v>
      </c>
      <c r="D8" s="75">
        <v>139700000</v>
      </c>
      <c r="E8" s="75">
        <f>B8-SUM(C8:D8,F8)</f>
        <v>367931557</v>
      </c>
      <c r="F8" s="75">
        <v>0</v>
      </c>
    </row>
    <row r="9" spans="1:6" ht="20.25" customHeight="1">
      <c r="A9" s="20" t="s">
        <v>117</v>
      </c>
      <c r="B9" s="75">
        <v>269463413</v>
      </c>
      <c r="C9" s="75">
        <v>0</v>
      </c>
      <c r="D9" s="75">
        <v>0</v>
      </c>
      <c r="E9" s="75">
        <f t="shared" ref="E9:E10" si="0">B9-SUM(C9:D9,F9)</f>
        <v>269463413</v>
      </c>
      <c r="F9" s="75">
        <v>0</v>
      </c>
    </row>
    <row r="10" spans="1:6" ht="20.25" customHeight="1">
      <c r="A10" s="20" t="s">
        <v>30</v>
      </c>
      <c r="B10" s="75">
        <v>0</v>
      </c>
      <c r="C10" s="75">
        <v>0</v>
      </c>
      <c r="D10" s="75">
        <v>0</v>
      </c>
      <c r="E10" s="75">
        <f t="shared" si="0"/>
        <v>0</v>
      </c>
      <c r="F10" s="75">
        <v>0</v>
      </c>
    </row>
    <row r="11" spans="1:6" ht="20.25" customHeight="1">
      <c r="A11" s="21" t="s">
        <v>10</v>
      </c>
      <c r="B11" s="75">
        <f>SUM(B7:B10)</f>
        <v>5372443547</v>
      </c>
      <c r="C11" s="75">
        <v>1643844589</v>
      </c>
      <c r="D11" s="75">
        <v>429417000</v>
      </c>
      <c r="E11" s="75">
        <f>SUM(E7:E10)</f>
        <v>2328009033</v>
      </c>
      <c r="F11" s="75">
        <f>SUM(F7:F10)</f>
        <v>971172925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3"/>
  <printOptions horizontalCentered="1"/>
  <pageMargins left="0.3888888888888889" right="0.3888888888888889" top="0.3888888888888889" bottom="0.3888888888888889" header="0.19444444444444445" footer="0.19444444444444445"/>
  <pageSetup paperSize="9" fitToHeight="0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B0D7E-4B9E-4A65-83BD-2D37AADF3C0E}">
  <dimension ref="A1:B11"/>
  <sheetViews>
    <sheetView workbookViewId="0">
      <selection activeCell="B7" sqref="B7"/>
    </sheetView>
  </sheetViews>
  <sheetFormatPr defaultColWidth="8.875" defaultRowHeight="10.5"/>
  <cols>
    <col min="1" max="2" width="31.25" style="2" customWidth="1"/>
    <col min="3" max="16384" width="8.875" style="2"/>
  </cols>
  <sheetData>
    <row r="1" spans="1:2" ht="21">
      <c r="A1" s="1" t="s">
        <v>118</v>
      </c>
    </row>
    <row r="2" spans="1:2" ht="12.75">
      <c r="A2" s="3" t="s">
        <v>155</v>
      </c>
    </row>
    <row r="3" spans="1:2" ht="12.75">
      <c r="A3" s="3" t="s">
        <v>149</v>
      </c>
    </row>
    <row r="4" spans="1:2" ht="12.75">
      <c r="A4" s="3" t="s">
        <v>154</v>
      </c>
      <c r="B4" s="5" t="s">
        <v>193</v>
      </c>
    </row>
    <row r="5" spans="1:2" ht="22.5" customHeight="1">
      <c r="A5" s="6" t="s">
        <v>26</v>
      </c>
      <c r="B5" s="6" t="s">
        <v>94</v>
      </c>
    </row>
    <row r="6" spans="1:2" ht="23.1" customHeight="1">
      <c r="A6" s="8" t="s">
        <v>121</v>
      </c>
      <c r="B6" s="25">
        <v>0</v>
      </c>
    </row>
    <row r="7" spans="1:2" ht="23.1" customHeight="1">
      <c r="A7" s="8" t="s">
        <v>122</v>
      </c>
      <c r="B7" s="25">
        <v>192694203</v>
      </c>
    </row>
    <row r="8" spans="1:2" ht="23.1" customHeight="1">
      <c r="A8" s="8" t="s">
        <v>123</v>
      </c>
      <c r="B8" s="25">
        <v>0</v>
      </c>
    </row>
    <row r="9" spans="1:2" ht="23.1" customHeight="1">
      <c r="A9" s="8"/>
      <c r="B9" s="25"/>
    </row>
    <row r="10" spans="1:2" ht="23.1" customHeight="1">
      <c r="A10" s="8"/>
      <c r="B10" s="25"/>
    </row>
    <row r="11" spans="1:2" ht="18" customHeight="1">
      <c r="A11" s="10" t="s">
        <v>10</v>
      </c>
      <c r="B11" s="26">
        <f>SUM(B6:B10)</f>
        <v>192694203</v>
      </c>
    </row>
  </sheetData>
  <phoneticPr fontId="3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5C199-9BDA-4C3C-98EF-FED888C69091}">
  <sheetPr>
    <pageSetUpPr fitToPage="1"/>
  </sheetPr>
  <dimension ref="A1:K32"/>
  <sheetViews>
    <sheetView workbookViewId="0">
      <selection activeCell="A4" sqref="A4"/>
    </sheetView>
  </sheetViews>
  <sheetFormatPr defaultColWidth="8.875" defaultRowHeight="10.5"/>
  <cols>
    <col min="1" max="1" width="49.5625" style="2" bestFit="1" customWidth="1"/>
    <col min="2" max="11" width="15.375" style="2" customWidth="1"/>
    <col min="12" max="16384" width="8.875" style="2"/>
  </cols>
  <sheetData>
    <row r="1" spans="1:10" ht="21">
      <c r="A1" s="1" t="s">
        <v>0</v>
      </c>
    </row>
    <row r="2" spans="1:10" ht="12.75">
      <c r="A2" s="3" t="s">
        <v>155</v>
      </c>
    </row>
    <row r="3" spans="1:10" ht="12.75">
      <c r="A3" s="3" t="s">
        <v>149</v>
      </c>
    </row>
    <row r="4" spans="1:10" ht="12.75">
      <c r="A4" s="3" t="s">
        <v>154</v>
      </c>
    </row>
    <row r="5" spans="1:10" ht="12.75">
      <c r="A5" s="4" t="s">
        <v>1</v>
      </c>
      <c r="H5" s="5" t="s">
        <v>193</v>
      </c>
    </row>
    <row r="6" spans="1:10" ht="37.5" customHeight="1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</row>
    <row r="7" spans="1:10" ht="18" customHeight="1">
      <c r="A7" s="8"/>
      <c r="B7" s="9"/>
      <c r="C7" s="9"/>
      <c r="D7" s="9"/>
      <c r="E7" s="9"/>
      <c r="F7" s="9"/>
      <c r="G7" s="9"/>
      <c r="H7" s="9"/>
    </row>
    <row r="8" spans="1:10" ht="18" customHeight="1">
      <c r="A8" s="8"/>
      <c r="B8" s="9"/>
      <c r="C8" s="9"/>
      <c r="D8" s="9"/>
      <c r="E8" s="9"/>
      <c r="F8" s="9"/>
      <c r="G8" s="9"/>
      <c r="H8" s="9"/>
    </row>
    <row r="9" spans="1:10" ht="18" customHeight="1">
      <c r="A9" s="8"/>
      <c r="B9" s="9"/>
      <c r="C9" s="9"/>
      <c r="D9" s="9"/>
      <c r="E9" s="9"/>
      <c r="F9" s="9"/>
      <c r="G9" s="9"/>
      <c r="H9" s="9"/>
    </row>
    <row r="10" spans="1:10" ht="18" customHeight="1">
      <c r="A10" s="10" t="s">
        <v>10</v>
      </c>
      <c r="B10" s="9"/>
      <c r="C10" s="9"/>
      <c r="D10" s="9"/>
      <c r="E10" s="9"/>
      <c r="F10" s="9"/>
      <c r="G10" s="9"/>
      <c r="H10" s="9"/>
    </row>
    <row r="12" spans="1:10" ht="12.75">
      <c r="A12" s="4" t="s">
        <v>11</v>
      </c>
      <c r="J12" s="5" t="s">
        <v>193</v>
      </c>
    </row>
    <row r="13" spans="1:10" ht="37.5" customHeight="1">
      <c r="A13" s="6" t="s">
        <v>12</v>
      </c>
      <c r="B13" s="7" t="s">
        <v>13</v>
      </c>
      <c r="C13" s="7" t="s">
        <v>14</v>
      </c>
      <c r="D13" s="7" t="s">
        <v>15</v>
      </c>
      <c r="E13" s="7" t="s">
        <v>16</v>
      </c>
      <c r="F13" s="7" t="s">
        <v>17</v>
      </c>
      <c r="G13" s="7" t="s">
        <v>18</v>
      </c>
      <c r="H13" s="7" t="s">
        <v>19</v>
      </c>
      <c r="I13" s="7" t="s">
        <v>20</v>
      </c>
      <c r="J13" s="7" t="s">
        <v>9</v>
      </c>
    </row>
    <row r="14" spans="1:10" ht="18" customHeight="1">
      <c r="A14" s="8" t="s">
        <v>157</v>
      </c>
      <c r="B14" s="25">
        <v>9000000</v>
      </c>
      <c r="C14" s="25">
        <v>93574700</v>
      </c>
      <c r="D14" s="25">
        <v>18229257</v>
      </c>
      <c r="E14" s="25">
        <v>75345443</v>
      </c>
      <c r="F14" s="25">
        <v>10000000</v>
      </c>
      <c r="G14" s="38">
        <f>B14/F14</f>
        <v>0.9</v>
      </c>
      <c r="H14" s="25">
        <v>67810898.700000003</v>
      </c>
      <c r="I14" s="25">
        <v>0</v>
      </c>
      <c r="J14" s="25">
        <v>9000000</v>
      </c>
    </row>
    <row r="15" spans="1:10" ht="18" customHeight="1">
      <c r="A15" s="8"/>
      <c r="B15" s="25"/>
      <c r="C15" s="25"/>
      <c r="D15" s="25"/>
      <c r="E15" s="25"/>
      <c r="F15" s="25"/>
      <c r="G15" s="9"/>
      <c r="H15" s="25"/>
      <c r="I15" s="25"/>
      <c r="J15" s="25"/>
    </row>
    <row r="16" spans="1:10" ht="18" customHeight="1">
      <c r="A16" s="8"/>
      <c r="B16" s="25"/>
      <c r="C16" s="25"/>
      <c r="D16" s="25"/>
      <c r="E16" s="25"/>
      <c r="F16" s="25"/>
      <c r="G16" s="9"/>
      <c r="H16" s="25"/>
      <c r="I16" s="25"/>
      <c r="J16" s="25"/>
    </row>
    <row r="17" spans="1:11" ht="18" customHeight="1">
      <c r="A17" s="10" t="s">
        <v>10</v>
      </c>
      <c r="B17" s="25"/>
      <c r="C17" s="25"/>
      <c r="D17" s="25"/>
      <c r="E17" s="25"/>
      <c r="F17" s="25"/>
      <c r="G17" s="9"/>
      <c r="H17" s="25"/>
      <c r="I17" s="25"/>
      <c r="J17" s="25"/>
    </row>
    <row r="19" spans="1:11" ht="12.75">
      <c r="A19" s="4" t="s">
        <v>21</v>
      </c>
      <c r="K19" s="5" t="s">
        <v>193</v>
      </c>
    </row>
    <row r="20" spans="1:11" ht="37.5" customHeight="1">
      <c r="A20" s="6" t="s">
        <v>12</v>
      </c>
      <c r="B20" s="7" t="s">
        <v>22</v>
      </c>
      <c r="C20" s="7" t="s">
        <v>14</v>
      </c>
      <c r="D20" s="7" t="s">
        <v>15</v>
      </c>
      <c r="E20" s="7" t="s">
        <v>16</v>
      </c>
      <c r="F20" s="7" t="s">
        <v>17</v>
      </c>
      <c r="G20" s="7" t="s">
        <v>18</v>
      </c>
      <c r="H20" s="7" t="s">
        <v>19</v>
      </c>
      <c r="I20" s="7" t="s">
        <v>23</v>
      </c>
      <c r="J20" s="7" t="s">
        <v>24</v>
      </c>
      <c r="K20" s="7" t="s">
        <v>9</v>
      </c>
    </row>
    <row r="21" spans="1:11" ht="18" customHeight="1">
      <c r="A21" s="8" t="s">
        <v>158</v>
      </c>
      <c r="B21" s="25">
        <v>449000</v>
      </c>
      <c r="C21" s="25">
        <v>2005387000</v>
      </c>
      <c r="D21" s="25">
        <v>921303000</v>
      </c>
      <c r="E21" s="25">
        <v>1084084000</v>
      </c>
      <c r="F21" s="25">
        <v>480000000</v>
      </c>
      <c r="G21" s="38">
        <f>B21/F21</f>
        <v>9.3541666666666664E-4</v>
      </c>
      <c r="H21" s="25">
        <v>1014070.2416666667</v>
      </c>
      <c r="I21" s="25">
        <v>0</v>
      </c>
      <c r="J21" s="25">
        <v>449000</v>
      </c>
      <c r="K21" s="25">
        <v>449000</v>
      </c>
    </row>
    <row r="22" spans="1:11" ht="18" customHeight="1">
      <c r="A22" s="23" t="s">
        <v>159</v>
      </c>
      <c r="B22" s="25">
        <v>400000</v>
      </c>
      <c r="C22" s="25">
        <v>2374957000</v>
      </c>
      <c r="D22" s="25">
        <v>1236058000</v>
      </c>
      <c r="E22" s="25">
        <v>1138899000</v>
      </c>
      <c r="F22" s="25">
        <v>90000000</v>
      </c>
      <c r="G22" s="38">
        <f t="shared" ref="G22:G31" si="0">B22/F22</f>
        <v>4.4444444444444444E-3</v>
      </c>
      <c r="H22" s="25">
        <v>5061773.333333333</v>
      </c>
      <c r="I22" s="25">
        <v>0</v>
      </c>
      <c r="J22" s="25">
        <v>400000</v>
      </c>
      <c r="K22" s="25">
        <v>400000</v>
      </c>
    </row>
    <row r="23" spans="1:11" ht="18" customHeight="1">
      <c r="A23" s="23" t="s">
        <v>160</v>
      </c>
      <c r="B23" s="25">
        <v>1760000</v>
      </c>
      <c r="C23" s="25">
        <v>77000496433</v>
      </c>
      <c r="D23" s="25">
        <v>74347589895</v>
      </c>
      <c r="E23" s="25">
        <v>2652906538</v>
      </c>
      <c r="F23" s="25">
        <v>2119020000</v>
      </c>
      <c r="G23" s="38">
        <f t="shared" si="0"/>
        <v>8.3057262319374055E-4</v>
      </c>
      <c r="H23" s="25">
        <v>2203431.5423544846</v>
      </c>
      <c r="I23" s="25">
        <v>0</v>
      </c>
      <c r="J23" s="25">
        <v>1760000</v>
      </c>
      <c r="K23" s="25">
        <v>1760000</v>
      </c>
    </row>
    <row r="24" spans="1:11" ht="18" customHeight="1">
      <c r="A24" s="23" t="s">
        <v>161</v>
      </c>
      <c r="B24" s="25">
        <v>200000</v>
      </c>
      <c r="C24" s="25">
        <v>3293982169</v>
      </c>
      <c r="D24" s="25">
        <v>218087243</v>
      </c>
      <c r="E24" s="25">
        <v>3075894926</v>
      </c>
      <c r="F24" s="25">
        <v>1177000000</v>
      </c>
      <c r="G24" s="38">
        <f t="shared" si="0"/>
        <v>1.6992353440951571E-4</v>
      </c>
      <c r="H24" s="25">
        <v>522666.93729821575</v>
      </c>
      <c r="I24" s="25">
        <v>0</v>
      </c>
      <c r="J24" s="25">
        <v>200000</v>
      </c>
      <c r="K24" s="25">
        <v>200000</v>
      </c>
    </row>
    <row r="25" spans="1:11" ht="18" customHeight="1">
      <c r="A25" s="36" t="s">
        <v>162</v>
      </c>
      <c r="B25" s="25">
        <v>200000</v>
      </c>
      <c r="C25" s="25">
        <v>109884633</v>
      </c>
      <c r="D25" s="25">
        <v>48572092</v>
      </c>
      <c r="E25" s="25">
        <v>61312541</v>
      </c>
      <c r="F25" s="25">
        <v>47900000</v>
      </c>
      <c r="G25" s="38">
        <f t="shared" si="0"/>
        <v>4.1753653444676405E-3</v>
      </c>
      <c r="H25" s="25">
        <v>256002.25887265132</v>
      </c>
      <c r="I25" s="25">
        <v>0</v>
      </c>
      <c r="J25" s="25">
        <v>200000</v>
      </c>
      <c r="K25" s="25">
        <v>200000</v>
      </c>
    </row>
    <row r="26" spans="1:11" ht="18" customHeight="1">
      <c r="A26" s="23" t="s">
        <v>163</v>
      </c>
      <c r="B26" s="25">
        <v>500000</v>
      </c>
      <c r="C26" s="25">
        <v>0</v>
      </c>
      <c r="D26" s="25">
        <v>0</v>
      </c>
      <c r="E26" s="25">
        <v>0</v>
      </c>
      <c r="F26" s="25">
        <v>0</v>
      </c>
      <c r="G26" s="38">
        <v>0</v>
      </c>
      <c r="H26" s="25">
        <v>0</v>
      </c>
      <c r="I26" s="25">
        <v>0</v>
      </c>
      <c r="J26" s="25">
        <v>500000</v>
      </c>
      <c r="K26" s="25">
        <v>500000</v>
      </c>
    </row>
    <row r="27" spans="1:11" ht="18" customHeight="1">
      <c r="A27" s="23" t="s">
        <v>164</v>
      </c>
      <c r="B27" s="25">
        <v>70000</v>
      </c>
      <c r="C27" s="25">
        <v>152417553</v>
      </c>
      <c r="D27" s="25">
        <v>69437678</v>
      </c>
      <c r="E27" s="25">
        <v>82979875</v>
      </c>
      <c r="F27" s="25">
        <v>72400117</v>
      </c>
      <c r="G27" s="38">
        <f t="shared" si="0"/>
        <v>9.668492662795006E-4</v>
      </c>
      <c r="H27" s="25">
        <v>80229.031259714669</v>
      </c>
      <c r="I27" s="25">
        <v>0</v>
      </c>
      <c r="J27" s="25">
        <v>70000</v>
      </c>
      <c r="K27" s="25">
        <v>70000</v>
      </c>
    </row>
    <row r="28" spans="1:11" ht="18" customHeight="1">
      <c r="A28" s="23" t="s">
        <v>165</v>
      </c>
      <c r="B28" s="25">
        <v>220000</v>
      </c>
      <c r="C28" s="25">
        <v>152417553</v>
      </c>
      <c r="D28" s="25">
        <v>69437678</v>
      </c>
      <c r="E28" s="25">
        <v>82979875</v>
      </c>
      <c r="F28" s="25">
        <v>72400117</v>
      </c>
      <c r="G28" s="38">
        <f t="shared" si="0"/>
        <v>3.0386691225927163E-3</v>
      </c>
      <c r="H28" s="25">
        <v>252148.38395910326</v>
      </c>
      <c r="I28" s="25">
        <v>0</v>
      </c>
      <c r="J28" s="25">
        <v>220000</v>
      </c>
      <c r="K28" s="25">
        <v>220000</v>
      </c>
    </row>
    <row r="29" spans="1:11" ht="18" customHeight="1">
      <c r="A29" s="23" t="s">
        <v>166</v>
      </c>
      <c r="B29" s="25">
        <v>1249000</v>
      </c>
      <c r="C29" s="25">
        <v>527115504848</v>
      </c>
      <c r="D29" s="25">
        <v>498699343788</v>
      </c>
      <c r="E29" s="25">
        <v>28416161060</v>
      </c>
      <c r="F29" s="25">
        <v>3984176644</v>
      </c>
      <c r="G29" s="38">
        <f t="shared" si="0"/>
        <v>3.1349011642868314E-4</v>
      </c>
      <c r="H29" s="25">
        <v>8908185.6391556114</v>
      </c>
      <c r="I29" s="25">
        <v>0</v>
      </c>
      <c r="J29" s="25">
        <v>1249000</v>
      </c>
      <c r="K29" s="25">
        <v>1249000</v>
      </c>
    </row>
    <row r="30" spans="1:11" ht="18" customHeight="1">
      <c r="A30" s="23" t="s">
        <v>167</v>
      </c>
      <c r="B30" s="25">
        <v>30000</v>
      </c>
      <c r="C30" s="25">
        <v>2745303110</v>
      </c>
      <c r="D30" s="25">
        <v>656645364</v>
      </c>
      <c r="E30" s="25">
        <v>2088657746</v>
      </c>
      <c r="F30" s="25">
        <v>400000000</v>
      </c>
      <c r="G30" s="38">
        <f t="shared" si="0"/>
        <v>7.4999999999999993E-5</v>
      </c>
      <c r="H30" s="25">
        <v>156649.33094999997</v>
      </c>
      <c r="I30" s="25">
        <v>0</v>
      </c>
      <c r="J30" s="25">
        <v>30000</v>
      </c>
      <c r="K30" s="25">
        <v>30000</v>
      </c>
    </row>
    <row r="31" spans="1:11" ht="18" customHeight="1">
      <c r="A31" s="23" t="s">
        <v>168</v>
      </c>
      <c r="B31" s="25">
        <v>400000</v>
      </c>
      <c r="C31" s="25">
        <v>24857606000000</v>
      </c>
      <c r="D31" s="25">
        <v>24516985000000</v>
      </c>
      <c r="E31" s="25">
        <v>340621000000</v>
      </c>
      <c r="F31" s="25">
        <v>16602000000</v>
      </c>
      <c r="G31" s="38">
        <f t="shared" si="0"/>
        <v>2.4093482712926154E-5</v>
      </c>
      <c r="H31" s="25">
        <v>8206746.1751596192</v>
      </c>
      <c r="I31" s="25">
        <v>0</v>
      </c>
      <c r="J31" s="25">
        <v>400000</v>
      </c>
      <c r="K31" s="25">
        <v>400000</v>
      </c>
    </row>
    <row r="32" spans="1:11" ht="18" customHeight="1">
      <c r="A32" s="10" t="s">
        <v>10</v>
      </c>
      <c r="B32" s="25">
        <f>SUM(B21:B31)</f>
        <v>5478000</v>
      </c>
      <c r="C32" s="25">
        <f t="shared" ref="C32:K32" si="1">SUM(C21:C31)</f>
        <v>25472556350299</v>
      </c>
      <c r="D32" s="25">
        <f t="shared" si="1"/>
        <v>25093251474738</v>
      </c>
      <c r="E32" s="25">
        <f t="shared" si="1"/>
        <v>379304875561</v>
      </c>
      <c r="F32" s="25">
        <f t="shared" si="1"/>
        <v>25044896878</v>
      </c>
      <c r="G32" s="9">
        <f t="shared" si="1"/>
        <v>1.4973824601195836E-2</v>
      </c>
      <c r="H32" s="25">
        <f t="shared" si="1"/>
        <v>26661902.874009401</v>
      </c>
      <c r="I32" s="25">
        <f t="shared" si="1"/>
        <v>0</v>
      </c>
      <c r="J32" s="25">
        <f t="shared" si="1"/>
        <v>5478000</v>
      </c>
      <c r="K32" s="25">
        <f t="shared" si="1"/>
        <v>5478000</v>
      </c>
    </row>
  </sheetData>
  <phoneticPr fontId="3"/>
  <pageMargins left="0.3888888888888889" right="0.3888888888888889" top="0.3888888888888889" bottom="0.3888888888888889" header="0.19444444444444445" footer="0.19444444444444445"/>
  <pageSetup paperSize="9" scale="73" fitToHeight="0" orientation="landscape" r:id="rId1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72B56-EB61-48F7-A183-CE933A3014CA}">
  <sheetPr>
    <pageSetUpPr fitToPage="1"/>
  </sheetPr>
  <dimension ref="A1:G20"/>
  <sheetViews>
    <sheetView workbookViewId="0">
      <selection activeCell="A4" sqref="A4"/>
    </sheetView>
  </sheetViews>
  <sheetFormatPr defaultColWidth="8.875" defaultRowHeight="10.5"/>
  <cols>
    <col min="1" max="1" width="28.875" style="2" bestFit="1" customWidth="1"/>
    <col min="2" max="7" width="18.625" style="2" customWidth="1"/>
    <col min="8" max="16384" width="8.875" style="2"/>
  </cols>
  <sheetData>
    <row r="1" spans="1:7" ht="21">
      <c r="A1" s="1" t="s">
        <v>25</v>
      </c>
    </row>
    <row r="2" spans="1:7" ht="12.75">
      <c r="A2" s="3" t="s">
        <v>155</v>
      </c>
    </row>
    <row r="3" spans="1:7" ht="12.75">
      <c r="A3" s="3" t="s">
        <v>149</v>
      </c>
    </row>
    <row r="4" spans="1:7" ht="12.75">
      <c r="A4" s="3" t="s">
        <v>154</v>
      </c>
      <c r="G4" s="5" t="s">
        <v>193</v>
      </c>
    </row>
    <row r="5" spans="1:7" ht="22.5" customHeight="1">
      <c r="A5" s="6" t="s">
        <v>26</v>
      </c>
      <c r="B5" s="6" t="s">
        <v>27</v>
      </c>
      <c r="C5" s="6" t="s">
        <v>28</v>
      </c>
      <c r="D5" s="6" t="s">
        <v>29</v>
      </c>
      <c r="E5" s="6" t="s">
        <v>30</v>
      </c>
      <c r="F5" s="7" t="s">
        <v>31</v>
      </c>
      <c r="G5" s="7" t="s">
        <v>9</v>
      </c>
    </row>
    <row r="6" spans="1:7" ht="18" customHeight="1">
      <c r="A6" s="8" t="s">
        <v>169</v>
      </c>
      <c r="B6" s="39">
        <v>1313099548</v>
      </c>
      <c r="C6" s="39"/>
      <c r="D6" s="39"/>
      <c r="E6" s="39"/>
      <c r="F6" s="39">
        <f>SUM(B6:E6)</f>
        <v>1313099548</v>
      </c>
      <c r="G6" s="39">
        <v>1196099548</v>
      </c>
    </row>
    <row r="7" spans="1:7" ht="18" customHeight="1">
      <c r="A7" s="36" t="s">
        <v>170</v>
      </c>
      <c r="B7" s="39">
        <v>126761363</v>
      </c>
      <c r="C7" s="39"/>
      <c r="D7" s="39"/>
      <c r="E7" s="39"/>
      <c r="F7" s="39">
        <f t="shared" ref="F7:F19" si="0">SUM(B7:E7)</f>
        <v>126761363</v>
      </c>
      <c r="G7" s="39">
        <v>126761363</v>
      </c>
    </row>
    <row r="8" spans="1:7" ht="18" customHeight="1">
      <c r="A8" s="36" t="s">
        <v>171</v>
      </c>
      <c r="B8" s="39">
        <v>152505439</v>
      </c>
      <c r="C8" s="39"/>
      <c r="D8" s="39"/>
      <c r="E8" s="39"/>
      <c r="F8" s="39">
        <f t="shared" si="0"/>
        <v>152505439</v>
      </c>
      <c r="G8" s="39">
        <v>152505439</v>
      </c>
    </row>
    <row r="9" spans="1:7" ht="18" customHeight="1">
      <c r="A9" s="36" t="s">
        <v>172</v>
      </c>
      <c r="B9" s="39">
        <v>2909932</v>
      </c>
      <c r="C9" s="39"/>
      <c r="D9" s="39"/>
      <c r="E9" s="39"/>
      <c r="F9" s="39">
        <f t="shared" si="0"/>
        <v>2909932</v>
      </c>
      <c r="G9" s="39">
        <v>2909932</v>
      </c>
    </row>
    <row r="10" spans="1:7" ht="18" customHeight="1">
      <c r="A10" s="36" t="s">
        <v>173</v>
      </c>
      <c r="B10" s="39">
        <v>430884</v>
      </c>
      <c r="C10" s="39"/>
      <c r="D10" s="39"/>
      <c r="E10" s="39"/>
      <c r="F10" s="39">
        <f t="shared" si="0"/>
        <v>430884</v>
      </c>
      <c r="G10" s="39">
        <v>430884</v>
      </c>
    </row>
    <row r="11" spans="1:7" ht="18" customHeight="1">
      <c r="A11" s="36" t="s">
        <v>174</v>
      </c>
      <c r="B11" s="39">
        <v>10000000</v>
      </c>
      <c r="C11" s="39"/>
      <c r="D11" s="39"/>
      <c r="E11" s="39"/>
      <c r="F11" s="39">
        <f t="shared" si="0"/>
        <v>10000000</v>
      </c>
      <c r="G11" s="39">
        <v>10000000</v>
      </c>
    </row>
    <row r="12" spans="1:7" ht="18" customHeight="1">
      <c r="A12" s="36" t="s">
        <v>175</v>
      </c>
      <c r="B12" s="39">
        <v>14579162</v>
      </c>
      <c r="C12" s="39"/>
      <c r="D12" s="39"/>
      <c r="E12" s="39"/>
      <c r="F12" s="39">
        <f t="shared" si="0"/>
        <v>14579162</v>
      </c>
      <c r="G12" s="39">
        <v>14579162</v>
      </c>
    </row>
    <row r="13" spans="1:7" ht="18" customHeight="1">
      <c r="A13" s="36" t="s">
        <v>176</v>
      </c>
      <c r="B13" s="39">
        <v>41195809</v>
      </c>
      <c r="C13" s="39"/>
      <c r="D13" s="39"/>
      <c r="E13" s="39"/>
      <c r="F13" s="39">
        <f t="shared" si="0"/>
        <v>41195809</v>
      </c>
      <c r="G13" s="39">
        <v>41195809</v>
      </c>
    </row>
    <row r="14" spans="1:7" ht="18" customHeight="1">
      <c r="A14" s="36" t="s">
        <v>177</v>
      </c>
      <c r="B14" s="39">
        <v>1000000</v>
      </c>
      <c r="C14" s="39"/>
      <c r="D14" s="39"/>
      <c r="E14" s="39"/>
      <c r="F14" s="39">
        <f t="shared" si="0"/>
        <v>1000000</v>
      </c>
      <c r="G14" s="39">
        <v>1000000</v>
      </c>
    </row>
    <row r="15" spans="1:7" ht="18" customHeight="1">
      <c r="A15" s="36" t="s">
        <v>178</v>
      </c>
      <c r="B15" s="39">
        <v>1006150</v>
      </c>
      <c r="C15" s="39"/>
      <c r="D15" s="39"/>
      <c r="E15" s="39"/>
      <c r="F15" s="39">
        <f t="shared" si="0"/>
        <v>1006150</v>
      </c>
      <c r="G15" s="39">
        <v>1006150</v>
      </c>
    </row>
    <row r="16" spans="1:7" ht="18" customHeight="1">
      <c r="A16" s="36" t="s">
        <v>179</v>
      </c>
      <c r="B16" s="39">
        <v>26769351</v>
      </c>
      <c r="C16" s="39"/>
      <c r="D16" s="39"/>
      <c r="E16" s="39"/>
      <c r="F16" s="39">
        <f t="shared" si="0"/>
        <v>26769351</v>
      </c>
      <c r="G16" s="39">
        <v>26769351</v>
      </c>
    </row>
    <row r="17" spans="1:7" ht="18" customHeight="1">
      <c r="A17" s="23" t="s">
        <v>180</v>
      </c>
      <c r="B17" s="39">
        <v>48569509</v>
      </c>
      <c r="C17" s="39"/>
      <c r="D17" s="39"/>
      <c r="E17" s="39"/>
      <c r="F17" s="39">
        <f t="shared" si="0"/>
        <v>48569509</v>
      </c>
      <c r="G17" s="39">
        <v>48569509</v>
      </c>
    </row>
    <row r="18" spans="1:7" ht="18" customHeight="1">
      <c r="A18" s="23" t="s">
        <v>181</v>
      </c>
      <c r="B18" s="39">
        <v>6001560</v>
      </c>
      <c r="C18" s="39"/>
      <c r="D18" s="39"/>
      <c r="E18" s="39"/>
      <c r="F18" s="39">
        <f t="shared" si="0"/>
        <v>6001560</v>
      </c>
      <c r="G18" s="39">
        <v>6001560</v>
      </c>
    </row>
    <row r="19" spans="1:7" ht="18" customHeight="1">
      <c r="A19" s="23" t="s">
        <v>182</v>
      </c>
      <c r="B19" s="39">
        <v>1230000</v>
      </c>
      <c r="C19" s="39"/>
      <c r="D19" s="39"/>
      <c r="E19" s="39"/>
      <c r="F19" s="39">
        <f t="shared" si="0"/>
        <v>1230000</v>
      </c>
      <c r="G19" s="39">
        <v>1230000</v>
      </c>
    </row>
    <row r="20" spans="1:7" ht="18" customHeight="1">
      <c r="A20" s="10" t="s">
        <v>10</v>
      </c>
      <c r="B20" s="39">
        <f t="shared" ref="B20:G20" si="1">SUM(B6:B19)</f>
        <v>1746058707</v>
      </c>
      <c r="C20" s="39">
        <f t="shared" si="1"/>
        <v>0</v>
      </c>
      <c r="D20" s="39">
        <f t="shared" si="1"/>
        <v>0</v>
      </c>
      <c r="E20" s="39">
        <f t="shared" si="1"/>
        <v>0</v>
      </c>
      <c r="F20" s="39">
        <f t="shared" si="1"/>
        <v>1746058707</v>
      </c>
      <c r="G20" s="39">
        <f t="shared" si="1"/>
        <v>1629058707</v>
      </c>
    </row>
  </sheetData>
  <phoneticPr fontId="3"/>
  <pageMargins left="0.3888888888888889" right="0.3888888888888889" top="0.3888888888888889" bottom="0.3888888888888889" header="0.19444444444444445" footer="0.19444444444444445"/>
  <pageSetup paperSize="9" scale="91" fitToHeight="0" orientation="landscape" r:id="rId1"/>
  <headerFooter>
    <oddHeader>&amp;R&amp;9&amp;D</oddHead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3FC0A-00DE-4D96-910D-BA3461939DFA}">
  <dimension ref="A1:F8"/>
  <sheetViews>
    <sheetView workbookViewId="0">
      <selection activeCell="A4" sqref="A4"/>
    </sheetView>
  </sheetViews>
  <sheetFormatPr defaultColWidth="8.875" defaultRowHeight="10.5"/>
  <cols>
    <col min="1" max="1" width="28.5" style="2" customWidth="1"/>
    <col min="2" max="6" width="19.875" style="2" customWidth="1"/>
    <col min="7" max="16384" width="8.875" style="2"/>
  </cols>
  <sheetData>
    <row r="1" spans="1:6" ht="21">
      <c r="A1" s="1" t="s">
        <v>32</v>
      </c>
    </row>
    <row r="2" spans="1:6" ht="12.75">
      <c r="A2" s="3" t="s">
        <v>155</v>
      </c>
    </row>
    <row r="3" spans="1:6" ht="12.75">
      <c r="A3" s="3" t="s">
        <v>149</v>
      </c>
    </row>
    <row r="4" spans="1:6" ht="12.75">
      <c r="A4" s="3" t="s">
        <v>154</v>
      </c>
      <c r="F4" s="5" t="s">
        <v>193</v>
      </c>
    </row>
    <row r="5" spans="1:6" ht="22.5" customHeight="1">
      <c r="A5" s="48" t="s">
        <v>33</v>
      </c>
      <c r="B5" s="48" t="s">
        <v>34</v>
      </c>
      <c r="C5" s="48"/>
      <c r="D5" s="48" t="s">
        <v>35</v>
      </c>
      <c r="E5" s="48"/>
      <c r="F5" s="49" t="s">
        <v>36</v>
      </c>
    </row>
    <row r="6" spans="1:6" ht="22.5" customHeight="1">
      <c r="A6" s="48"/>
      <c r="B6" s="6" t="s">
        <v>37</v>
      </c>
      <c r="C6" s="7" t="s">
        <v>38</v>
      </c>
      <c r="D6" s="6" t="s">
        <v>37</v>
      </c>
      <c r="E6" s="7" t="s">
        <v>38</v>
      </c>
      <c r="F6" s="48"/>
    </row>
    <row r="7" spans="1:6" ht="18" customHeight="1">
      <c r="A7" s="8" t="s">
        <v>183</v>
      </c>
      <c r="B7" s="25">
        <v>0</v>
      </c>
      <c r="C7" s="25">
        <v>0</v>
      </c>
      <c r="D7" s="25">
        <v>0</v>
      </c>
      <c r="E7" s="25">
        <v>0</v>
      </c>
      <c r="F7" s="25">
        <v>3357332</v>
      </c>
    </row>
    <row r="8" spans="1:6" ht="18" customHeight="1">
      <c r="A8" s="10" t="s">
        <v>10</v>
      </c>
      <c r="B8" s="25">
        <f>SUM(B7:B7)</f>
        <v>0</v>
      </c>
      <c r="C8" s="25">
        <f>SUM(C7:C7)</f>
        <v>0</v>
      </c>
      <c r="D8" s="25">
        <f>SUM(D7:D7)</f>
        <v>0</v>
      </c>
      <c r="E8" s="25">
        <f>SUM(E7:E7)</f>
        <v>0</v>
      </c>
      <c r="F8" s="25">
        <f>SUM(F7:F7)</f>
        <v>3357332</v>
      </c>
    </row>
  </sheetData>
  <mergeCells count="4">
    <mergeCell ref="A5:A6"/>
    <mergeCell ref="B5:C5"/>
    <mergeCell ref="D5:E5"/>
    <mergeCell ref="F5:F6"/>
  </mergeCells>
  <phoneticPr fontId="3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1A271-EB92-467A-96DF-C281B710BEAD}">
  <dimension ref="A1:G21"/>
  <sheetViews>
    <sheetView zoomScaleNormal="100" workbookViewId="0">
      <selection activeCell="A4" sqref="A4"/>
    </sheetView>
  </sheetViews>
  <sheetFormatPr defaultColWidth="8.875" defaultRowHeight="10.5"/>
  <cols>
    <col min="1" max="1" width="22.625" style="2" customWidth="1"/>
    <col min="2" max="3" width="18.625" style="2" customWidth="1"/>
    <col min="4" max="4" width="2.5" style="2" customWidth="1"/>
    <col min="5" max="5" width="22.625" style="2" customWidth="1"/>
    <col min="6" max="7" width="18.625" style="2" customWidth="1"/>
    <col min="8" max="16384" width="8.875" style="2"/>
  </cols>
  <sheetData>
    <row r="1" spans="1:7" ht="21">
      <c r="A1" s="1" t="s">
        <v>44</v>
      </c>
      <c r="E1" s="1" t="s">
        <v>39</v>
      </c>
    </row>
    <row r="2" spans="1:7" ht="12.75">
      <c r="A2" s="3" t="s">
        <v>155</v>
      </c>
      <c r="E2" s="3" t="s">
        <v>155</v>
      </c>
    </row>
    <row r="3" spans="1:7" ht="12.75">
      <c r="A3" s="3" t="s">
        <v>149</v>
      </c>
      <c r="E3" s="3" t="s">
        <v>149</v>
      </c>
    </row>
    <row r="4" spans="1:7" ht="12.75">
      <c r="A4" s="3" t="s">
        <v>154</v>
      </c>
      <c r="C4" s="5" t="s">
        <v>193</v>
      </c>
      <c r="G4" s="5" t="s">
        <v>193</v>
      </c>
    </row>
    <row r="5" spans="1:7" ht="22.5" customHeight="1">
      <c r="A5" s="6" t="s">
        <v>33</v>
      </c>
      <c r="B5" s="6" t="s">
        <v>37</v>
      </c>
      <c r="C5" s="6" t="s">
        <v>40</v>
      </c>
      <c r="E5" s="6" t="s">
        <v>33</v>
      </c>
      <c r="F5" s="6" t="s">
        <v>37</v>
      </c>
      <c r="G5" s="6" t="s">
        <v>40</v>
      </c>
    </row>
    <row r="6" spans="1:7" ht="18" customHeight="1">
      <c r="A6" s="8" t="s">
        <v>41</v>
      </c>
      <c r="B6" s="25">
        <v>0</v>
      </c>
      <c r="C6" s="25">
        <v>0</v>
      </c>
      <c r="E6" s="8" t="s">
        <v>41</v>
      </c>
      <c r="F6" s="25">
        <v>0</v>
      </c>
      <c r="G6" s="25">
        <v>0</v>
      </c>
    </row>
    <row r="7" spans="1:7" ht="18" customHeight="1">
      <c r="A7" s="8" t="s">
        <v>183</v>
      </c>
      <c r="B7" s="25">
        <v>3357332</v>
      </c>
      <c r="C7" s="25">
        <v>0</v>
      </c>
      <c r="E7" s="8" t="s">
        <v>183</v>
      </c>
      <c r="F7" s="25">
        <v>0</v>
      </c>
      <c r="G7" s="25">
        <v>0</v>
      </c>
    </row>
    <row r="8" spans="1:7" ht="18" customHeight="1" thickBot="1">
      <c r="A8" s="11" t="s">
        <v>42</v>
      </c>
      <c r="B8" s="40">
        <f>SUM(B6:B7)</f>
        <v>3357332</v>
      </c>
      <c r="C8" s="40">
        <f>SUM(C6:C7)</f>
        <v>0</v>
      </c>
      <c r="E8" s="11" t="s">
        <v>42</v>
      </c>
      <c r="F8" s="40">
        <f>SUM(F6:F7)</f>
        <v>0</v>
      </c>
      <c r="G8" s="40">
        <f>SUM(G6:G7)</f>
        <v>0</v>
      </c>
    </row>
    <row r="9" spans="1:7" ht="18" customHeight="1" thickTop="1">
      <c r="A9" s="8" t="s">
        <v>43</v>
      </c>
      <c r="B9" s="25"/>
      <c r="C9" s="25"/>
      <c r="E9" s="8" t="s">
        <v>43</v>
      </c>
      <c r="F9" s="25"/>
      <c r="G9" s="25"/>
    </row>
    <row r="10" spans="1:7" ht="18" customHeight="1">
      <c r="A10" s="32" t="s">
        <v>184</v>
      </c>
      <c r="B10" s="25">
        <v>1825352</v>
      </c>
      <c r="C10" s="25">
        <v>95875</v>
      </c>
      <c r="E10" s="32" t="s">
        <v>184</v>
      </c>
      <c r="F10" s="25">
        <v>911930</v>
      </c>
      <c r="G10" s="25">
        <v>47898</v>
      </c>
    </row>
    <row r="11" spans="1:7" ht="18" customHeight="1">
      <c r="A11" s="8" t="s">
        <v>185</v>
      </c>
      <c r="B11" s="25">
        <v>8252600</v>
      </c>
      <c r="C11" s="25">
        <v>171248</v>
      </c>
      <c r="E11" s="32" t="s">
        <v>185</v>
      </c>
      <c r="F11" s="25">
        <v>3346620</v>
      </c>
      <c r="G11" s="25">
        <v>69445</v>
      </c>
    </row>
    <row r="12" spans="1:7" ht="18" customHeight="1">
      <c r="A12" s="23" t="s">
        <v>186</v>
      </c>
      <c r="B12" s="25">
        <v>521100</v>
      </c>
      <c r="C12" s="25">
        <v>5939</v>
      </c>
      <c r="E12" s="32" t="s">
        <v>186</v>
      </c>
      <c r="F12" s="25">
        <v>143700</v>
      </c>
      <c r="G12" s="25">
        <v>1638</v>
      </c>
    </row>
    <row r="13" spans="1:7" ht="18" customHeight="1">
      <c r="A13" s="23" t="s">
        <v>187</v>
      </c>
      <c r="B13" s="25">
        <v>0</v>
      </c>
      <c r="C13" s="25">
        <v>0</v>
      </c>
      <c r="E13" s="23" t="s">
        <v>187</v>
      </c>
      <c r="F13" s="25">
        <v>0</v>
      </c>
      <c r="G13" s="25">
        <v>0</v>
      </c>
    </row>
    <row r="14" spans="1:7" ht="18" customHeight="1">
      <c r="A14" s="23" t="s">
        <v>188</v>
      </c>
      <c r="B14" s="25">
        <v>0</v>
      </c>
      <c r="C14" s="25">
        <v>0</v>
      </c>
      <c r="E14" s="23" t="s">
        <v>188</v>
      </c>
      <c r="F14" s="25">
        <v>0</v>
      </c>
      <c r="G14" s="25">
        <v>0</v>
      </c>
    </row>
    <row r="15" spans="1:7" ht="18" customHeight="1">
      <c r="A15" s="32" t="s">
        <v>189</v>
      </c>
      <c r="B15" s="25">
        <v>7489280</v>
      </c>
      <c r="C15" s="25">
        <v>229464</v>
      </c>
      <c r="E15" s="23" t="s">
        <v>189</v>
      </c>
      <c r="F15" s="25">
        <v>3147200</v>
      </c>
      <c r="G15" s="25">
        <v>96427</v>
      </c>
    </row>
    <row r="16" spans="1:7" ht="18" customHeight="1">
      <c r="A16" s="23" t="s">
        <v>190</v>
      </c>
      <c r="B16" s="25">
        <v>3280</v>
      </c>
      <c r="C16" s="25">
        <v>840</v>
      </c>
      <c r="E16" s="23" t="s">
        <v>190</v>
      </c>
      <c r="F16" s="25">
        <v>0</v>
      </c>
      <c r="G16" s="25">
        <v>0</v>
      </c>
    </row>
    <row r="17" spans="1:7" ht="18" customHeight="1">
      <c r="A17" s="8" t="s">
        <v>191</v>
      </c>
      <c r="B17" s="25">
        <v>57300</v>
      </c>
      <c r="C17" s="25">
        <v>13385</v>
      </c>
      <c r="E17" s="23" t="s">
        <v>191</v>
      </c>
      <c r="F17" s="25">
        <v>27200</v>
      </c>
      <c r="G17" s="25">
        <v>6354</v>
      </c>
    </row>
    <row r="18" spans="1:7" ht="18" customHeight="1">
      <c r="A18" s="8" t="s">
        <v>192</v>
      </c>
      <c r="B18" s="25">
        <v>411120</v>
      </c>
      <c r="C18" s="25">
        <v>51904</v>
      </c>
      <c r="E18" s="23" t="s">
        <v>192</v>
      </c>
      <c r="F18" s="25">
        <v>157460</v>
      </c>
      <c r="G18" s="25">
        <v>19879</v>
      </c>
    </row>
    <row r="19" spans="1:7" ht="18" customHeight="1">
      <c r="A19" s="8"/>
      <c r="B19" s="25"/>
      <c r="C19" s="25"/>
      <c r="E19" s="23"/>
      <c r="F19" s="25"/>
      <c r="G19" s="25"/>
    </row>
    <row r="20" spans="1:7" ht="18" customHeight="1" thickBot="1">
      <c r="A20" s="11" t="s">
        <v>42</v>
      </c>
      <c r="B20" s="40">
        <f>SUM(B10:B19)</f>
        <v>18560032</v>
      </c>
      <c r="C20" s="40">
        <f>SUM(C10:C19)</f>
        <v>568655</v>
      </c>
      <c r="E20" s="11" t="s">
        <v>42</v>
      </c>
      <c r="F20" s="40">
        <f>SUM(F10:F19)</f>
        <v>7734110</v>
      </c>
      <c r="G20" s="40">
        <f>SUM(G10:G19)</f>
        <v>241641</v>
      </c>
    </row>
    <row r="21" spans="1:7" ht="18" customHeight="1" thickTop="1">
      <c r="A21" s="10" t="s">
        <v>10</v>
      </c>
      <c r="B21" s="26">
        <f>SUM(B20,B8)</f>
        <v>21917364</v>
      </c>
      <c r="C21" s="26">
        <f>SUM(C20,C8)</f>
        <v>568655</v>
      </c>
      <c r="E21" s="10" t="s">
        <v>10</v>
      </c>
      <c r="F21" s="26">
        <f>SUM(F20,F8)</f>
        <v>7734110</v>
      </c>
      <c r="G21" s="26">
        <f>SUM(G20,G8)</f>
        <v>241641</v>
      </c>
    </row>
  </sheetData>
  <phoneticPr fontId="3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34FAB-19FB-431F-8D23-D09DB57C3EA6}">
  <sheetPr>
    <pageSetUpPr fitToPage="1"/>
  </sheetPr>
  <dimension ref="A1:K19"/>
  <sheetViews>
    <sheetView workbookViewId="0">
      <selection activeCell="A4" sqref="A4"/>
    </sheetView>
  </sheetViews>
  <sheetFormatPr defaultColWidth="8.875" defaultRowHeight="10.5"/>
  <cols>
    <col min="1" max="1" width="20.875" style="2" customWidth="1"/>
    <col min="2" max="2" width="14.875" style="2" customWidth="1"/>
    <col min="3" max="3" width="16.875" style="2" customWidth="1"/>
    <col min="4" max="11" width="14.875" style="2" customWidth="1"/>
    <col min="12" max="16384" width="8.875" style="2"/>
  </cols>
  <sheetData>
    <row r="1" spans="1:11" ht="21">
      <c r="A1" s="1" t="s">
        <v>45</v>
      </c>
    </row>
    <row r="2" spans="1:11" ht="12.75">
      <c r="A2" s="3" t="s">
        <v>155</v>
      </c>
    </row>
    <row r="3" spans="1:11" ht="12.75">
      <c r="A3" s="3" t="s">
        <v>149</v>
      </c>
    </row>
    <row r="4" spans="1:11" ht="12.75">
      <c r="A4" s="3" t="s">
        <v>154</v>
      </c>
      <c r="K4" s="5" t="s">
        <v>193</v>
      </c>
    </row>
    <row r="5" spans="1:11" ht="22.5" customHeight="1">
      <c r="A5" s="52" t="s">
        <v>26</v>
      </c>
      <c r="B5" s="50" t="s">
        <v>46</v>
      </c>
      <c r="C5" s="12"/>
      <c r="D5" s="54" t="s">
        <v>47</v>
      </c>
      <c r="E5" s="56" t="s">
        <v>48</v>
      </c>
      <c r="F5" s="52" t="s">
        <v>49</v>
      </c>
      <c r="G5" s="56" t="s">
        <v>50</v>
      </c>
      <c r="H5" s="50" t="s">
        <v>51</v>
      </c>
      <c r="I5" s="13"/>
      <c r="J5" s="14"/>
      <c r="K5" s="52" t="s">
        <v>30</v>
      </c>
    </row>
    <row r="6" spans="1:11" ht="22.5" customHeight="1">
      <c r="A6" s="53"/>
      <c r="B6" s="51"/>
      <c r="C6" s="15" t="s">
        <v>52</v>
      </c>
      <c r="D6" s="55"/>
      <c r="E6" s="57"/>
      <c r="F6" s="53"/>
      <c r="G6" s="57"/>
      <c r="H6" s="51"/>
      <c r="I6" s="22" t="s">
        <v>53</v>
      </c>
      <c r="J6" s="22" t="s">
        <v>54</v>
      </c>
      <c r="K6" s="53"/>
    </row>
    <row r="7" spans="1:11" ht="18" customHeight="1">
      <c r="A7" s="23" t="s">
        <v>55</v>
      </c>
      <c r="B7" s="25"/>
      <c r="C7" s="27"/>
      <c r="D7" s="25"/>
      <c r="E7" s="25"/>
      <c r="F7" s="25"/>
      <c r="G7" s="25"/>
      <c r="H7" s="25"/>
      <c r="I7" s="25"/>
      <c r="J7" s="25"/>
      <c r="K7" s="25"/>
    </row>
    <row r="8" spans="1:11" ht="18" customHeight="1">
      <c r="A8" s="23" t="s">
        <v>56</v>
      </c>
      <c r="B8" s="25"/>
      <c r="C8" s="27"/>
      <c r="D8" s="25"/>
      <c r="E8" s="25"/>
      <c r="F8" s="25"/>
      <c r="G8" s="25"/>
      <c r="H8" s="25"/>
      <c r="I8" s="25"/>
      <c r="J8" s="25"/>
      <c r="K8" s="25"/>
    </row>
    <row r="9" spans="1:11" ht="18" customHeight="1">
      <c r="A9" s="23" t="s">
        <v>57</v>
      </c>
      <c r="B9" s="25"/>
      <c r="C9" s="27"/>
      <c r="D9" s="25"/>
      <c r="E9" s="25"/>
      <c r="F9" s="25"/>
      <c r="G9" s="25"/>
      <c r="H9" s="25"/>
      <c r="I9" s="25"/>
      <c r="J9" s="25"/>
      <c r="K9" s="25"/>
    </row>
    <row r="10" spans="1:11" ht="18" customHeight="1">
      <c r="A10" s="23" t="s">
        <v>58</v>
      </c>
      <c r="B10" s="25"/>
      <c r="C10" s="27"/>
      <c r="D10" s="25"/>
      <c r="E10" s="25"/>
      <c r="F10" s="25"/>
      <c r="G10" s="25"/>
      <c r="H10" s="25"/>
      <c r="I10" s="25"/>
      <c r="J10" s="25"/>
      <c r="K10" s="25"/>
    </row>
    <row r="11" spans="1:11" ht="18" customHeight="1">
      <c r="A11" s="23" t="s">
        <v>59</v>
      </c>
      <c r="B11" s="25"/>
      <c r="C11" s="27"/>
      <c r="D11" s="25"/>
      <c r="E11" s="25"/>
      <c r="F11" s="25"/>
      <c r="G11" s="25"/>
      <c r="H11" s="25"/>
      <c r="I11" s="25"/>
      <c r="J11" s="25"/>
      <c r="K11" s="25"/>
    </row>
    <row r="12" spans="1:11" ht="18" customHeight="1">
      <c r="A12" s="23" t="s">
        <v>60</v>
      </c>
      <c r="B12" s="25"/>
      <c r="C12" s="27"/>
      <c r="D12" s="25"/>
      <c r="E12" s="25"/>
      <c r="F12" s="25"/>
      <c r="G12" s="25"/>
      <c r="H12" s="25"/>
      <c r="I12" s="25"/>
      <c r="J12" s="25"/>
      <c r="K12" s="25"/>
    </row>
    <row r="13" spans="1:11" ht="18" customHeight="1">
      <c r="A13" s="23" t="s">
        <v>61</v>
      </c>
      <c r="B13" s="25"/>
      <c r="C13" s="27"/>
      <c r="D13" s="25"/>
      <c r="E13" s="25"/>
      <c r="F13" s="25"/>
      <c r="G13" s="25"/>
      <c r="H13" s="25"/>
      <c r="I13" s="25"/>
      <c r="J13" s="25"/>
      <c r="K13" s="25"/>
    </row>
    <row r="14" spans="1:11" ht="18" customHeight="1">
      <c r="A14" s="23" t="s">
        <v>62</v>
      </c>
      <c r="B14" s="25"/>
      <c r="C14" s="27"/>
      <c r="D14" s="25"/>
      <c r="E14" s="25"/>
      <c r="F14" s="25"/>
      <c r="G14" s="25"/>
      <c r="H14" s="25"/>
      <c r="I14" s="25"/>
      <c r="J14" s="25"/>
      <c r="K14" s="25"/>
    </row>
    <row r="15" spans="1:11" ht="18" customHeight="1">
      <c r="A15" s="23" t="s">
        <v>63</v>
      </c>
      <c r="B15" s="25"/>
      <c r="C15" s="27"/>
      <c r="D15" s="25"/>
      <c r="E15" s="25"/>
      <c r="F15" s="25"/>
      <c r="G15" s="25"/>
      <c r="H15" s="25"/>
      <c r="I15" s="25"/>
      <c r="J15" s="25"/>
      <c r="K15" s="25"/>
    </row>
    <row r="16" spans="1:11" ht="18" customHeight="1">
      <c r="A16" s="23" t="s">
        <v>64</v>
      </c>
      <c r="B16" s="25"/>
      <c r="C16" s="27"/>
      <c r="D16" s="25"/>
      <c r="E16" s="25"/>
      <c r="F16" s="25"/>
      <c r="G16" s="25"/>
      <c r="H16" s="25"/>
      <c r="I16" s="25"/>
      <c r="J16" s="25"/>
      <c r="K16" s="25"/>
    </row>
    <row r="17" spans="1:11" ht="18" customHeight="1">
      <c r="A17" s="23" t="s">
        <v>65</v>
      </c>
      <c r="B17" s="25"/>
      <c r="C17" s="27"/>
      <c r="D17" s="25"/>
      <c r="E17" s="25"/>
      <c r="F17" s="25"/>
      <c r="G17" s="25"/>
      <c r="H17" s="25"/>
      <c r="I17" s="25"/>
      <c r="J17" s="25"/>
      <c r="K17" s="25"/>
    </row>
    <row r="18" spans="1:11" ht="18" customHeight="1">
      <c r="A18" s="23" t="s">
        <v>61</v>
      </c>
      <c r="B18" s="25"/>
      <c r="C18" s="27"/>
      <c r="D18" s="25"/>
      <c r="E18" s="25"/>
      <c r="F18" s="25"/>
      <c r="G18" s="25"/>
      <c r="H18" s="25"/>
      <c r="I18" s="25"/>
      <c r="J18" s="25"/>
      <c r="K18" s="25"/>
    </row>
    <row r="19" spans="1:11" ht="18" customHeight="1">
      <c r="A19" s="24" t="s">
        <v>66</v>
      </c>
      <c r="B19" s="25"/>
      <c r="C19" s="27"/>
      <c r="D19" s="25"/>
      <c r="E19" s="25"/>
      <c r="F19" s="25"/>
      <c r="G19" s="25"/>
      <c r="H19" s="25"/>
      <c r="I19" s="25"/>
      <c r="J19" s="25"/>
      <c r="K19" s="25"/>
    </row>
  </sheetData>
  <mergeCells count="8">
    <mergeCell ref="H5:H6"/>
    <mergeCell ref="K5:K6"/>
    <mergeCell ref="A5:A6"/>
    <mergeCell ref="B5:B6"/>
    <mergeCell ref="D5:D6"/>
    <mergeCell ref="E5:E6"/>
    <mergeCell ref="F5:F6"/>
    <mergeCell ref="G5:G6"/>
  </mergeCells>
  <phoneticPr fontId="3"/>
  <pageMargins left="0.3888888888888889" right="0.3888888888888889" top="0.3888888888888889" bottom="0.3888888888888889" header="0.19444444444444445" footer="0.19444444444444445"/>
  <pageSetup paperSize="9" scale="74" fitToHeight="0" orientation="landscape" r:id="rId1"/>
  <headerFooter>
    <oddHeader>&amp;R&amp;9&amp;D</oddHead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EF77E-AE2E-42AC-BB86-09ECE1F0BB65}">
  <dimension ref="A1:I6"/>
  <sheetViews>
    <sheetView workbookViewId="0">
      <selection activeCell="A4" sqref="A4"/>
    </sheetView>
  </sheetViews>
  <sheetFormatPr defaultColWidth="8.875" defaultRowHeight="10.5"/>
  <cols>
    <col min="1" max="1" width="22.875" style="2" customWidth="1"/>
    <col min="2" max="9" width="12.875" style="2" customWidth="1"/>
    <col min="10" max="16384" width="8.875" style="2"/>
  </cols>
  <sheetData>
    <row r="1" spans="1:9" ht="21">
      <c r="A1" s="1" t="s">
        <v>67</v>
      </c>
    </row>
    <row r="2" spans="1:9" ht="12.75">
      <c r="A2" s="3" t="s">
        <v>155</v>
      </c>
    </row>
    <row r="3" spans="1:9" ht="12.75">
      <c r="A3" s="3" t="s">
        <v>149</v>
      </c>
    </row>
    <row r="4" spans="1:9" ht="12.75">
      <c r="A4" s="3" t="s">
        <v>154</v>
      </c>
      <c r="I4" s="5" t="s">
        <v>193</v>
      </c>
    </row>
    <row r="5" spans="1:9" ht="37.5" customHeight="1">
      <c r="A5" s="15" t="s">
        <v>46</v>
      </c>
      <c r="B5" s="6" t="s">
        <v>68</v>
      </c>
      <c r="C5" s="7" t="s">
        <v>69</v>
      </c>
      <c r="D5" s="7" t="s">
        <v>70</v>
      </c>
      <c r="E5" s="7" t="s">
        <v>71</v>
      </c>
      <c r="F5" s="7" t="s">
        <v>72</v>
      </c>
      <c r="G5" s="7" t="s">
        <v>73</v>
      </c>
      <c r="H5" s="6" t="s">
        <v>74</v>
      </c>
      <c r="I5" s="7" t="s">
        <v>75</v>
      </c>
    </row>
    <row r="6" spans="1:9" ht="18" customHeight="1">
      <c r="A6" s="28"/>
      <c r="B6" s="25"/>
      <c r="C6" s="25"/>
      <c r="D6" s="25"/>
      <c r="E6" s="25"/>
      <c r="F6" s="25"/>
      <c r="G6" s="25"/>
      <c r="H6" s="25"/>
      <c r="I6" s="25"/>
    </row>
  </sheetData>
  <phoneticPr fontId="3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E78B0-B9E6-451E-861A-69154183CFC8}">
  <dimension ref="A1:J6"/>
  <sheetViews>
    <sheetView workbookViewId="0">
      <selection activeCell="A4" sqref="A4"/>
    </sheetView>
  </sheetViews>
  <sheetFormatPr defaultColWidth="8.875" defaultRowHeight="10.5"/>
  <cols>
    <col min="1" max="1" width="14.25" style="2" customWidth="1"/>
    <col min="2" max="10" width="12.625" style="2" customWidth="1"/>
    <col min="11" max="16384" width="8.875" style="2"/>
  </cols>
  <sheetData>
    <row r="1" spans="1:10" ht="21">
      <c r="A1" s="1" t="s">
        <v>76</v>
      </c>
    </row>
    <row r="2" spans="1:10" ht="12.75">
      <c r="A2" s="3" t="s">
        <v>155</v>
      </c>
    </row>
    <row r="3" spans="1:10" ht="12.75">
      <c r="A3" s="3" t="s">
        <v>149</v>
      </c>
    </row>
    <row r="4" spans="1:10" ht="12.75">
      <c r="A4" s="3" t="s">
        <v>154</v>
      </c>
      <c r="J4" s="5" t="s">
        <v>193</v>
      </c>
    </row>
    <row r="5" spans="1:10" ht="22.5" customHeight="1">
      <c r="A5" s="15" t="s">
        <v>46</v>
      </c>
      <c r="B5" s="6" t="s">
        <v>77</v>
      </c>
      <c r="C5" s="7" t="s">
        <v>78</v>
      </c>
      <c r="D5" s="7" t="s">
        <v>79</v>
      </c>
      <c r="E5" s="7" t="s">
        <v>80</v>
      </c>
      <c r="F5" s="7" t="s">
        <v>81</v>
      </c>
      <c r="G5" s="7" t="s">
        <v>82</v>
      </c>
      <c r="H5" s="7" t="s">
        <v>83</v>
      </c>
      <c r="I5" s="7" t="s">
        <v>84</v>
      </c>
      <c r="J5" s="6" t="s">
        <v>85</v>
      </c>
    </row>
    <row r="6" spans="1:10" ht="18" customHeight="1">
      <c r="A6" s="28"/>
      <c r="B6" s="25"/>
      <c r="C6" s="25"/>
      <c r="D6" s="25"/>
      <c r="E6" s="25"/>
      <c r="F6" s="25"/>
      <c r="G6" s="25"/>
      <c r="H6" s="25"/>
      <c r="I6" s="25"/>
      <c r="J6" s="25"/>
    </row>
  </sheetData>
  <phoneticPr fontId="3"/>
  <pageMargins left="0.3888888888888889" right="0.3888888888888889" top="0.3888888888888889" bottom="0.3888888888888889" header="0.19444444444444445" footer="0.19444444444444445"/>
  <pageSetup paperSize="9" orientation="landscape" r:id="rId1"/>
  <headerFooter>
    <oddHeader>&amp;R&amp;9&amp;D</oddHead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83A61-31C2-4945-A59A-814100829039}">
  <dimension ref="A1:B7"/>
  <sheetViews>
    <sheetView zoomScaleNormal="100" workbookViewId="0">
      <selection activeCell="A4" sqref="A4"/>
    </sheetView>
  </sheetViews>
  <sheetFormatPr defaultColWidth="8.875" defaultRowHeight="10.5"/>
  <cols>
    <col min="1" max="1" width="22.875" style="2" customWidth="1"/>
    <col min="2" max="2" width="112.875" style="2" customWidth="1"/>
    <col min="3" max="16384" width="8.875" style="2"/>
  </cols>
  <sheetData>
    <row r="1" spans="1:2" ht="21">
      <c r="A1" s="1" t="s">
        <v>86</v>
      </c>
    </row>
    <row r="2" spans="1:2" ht="12.75">
      <c r="A2" s="3" t="s">
        <v>155</v>
      </c>
    </row>
    <row r="3" spans="1:2" ht="12.75">
      <c r="A3" s="3" t="s">
        <v>149</v>
      </c>
    </row>
    <row r="4" spans="1:2" ht="12.75">
      <c r="A4" s="3" t="s">
        <v>154</v>
      </c>
      <c r="B4" s="5" t="s">
        <v>193</v>
      </c>
    </row>
    <row r="5" spans="1:2" ht="22.5" customHeight="1">
      <c r="A5" s="16" t="s">
        <v>87</v>
      </c>
      <c r="B5" s="6" t="s">
        <v>88</v>
      </c>
    </row>
    <row r="6" spans="1:2" ht="18" customHeight="1">
      <c r="A6" s="28"/>
      <c r="B6" s="26">
        <v>0</v>
      </c>
    </row>
    <row r="7" spans="1:2">
      <c r="A7" s="29"/>
      <c r="B7" s="29"/>
    </row>
  </sheetData>
  <phoneticPr fontId="3"/>
  <pageMargins left="0.3888888888888889" right="0.3888888888888889" top="0.3888888888888889" bottom="0.3888888888888889" header="0.19444444444444445" footer="0.19444444444444445"/>
  <pageSetup paperSize="9" scale="94" orientation="landscape" r:id="rId1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</vt:i4>
      </vt:variant>
    </vt:vector>
  </HeadingPairs>
  <TitlesOfParts>
    <vt:vector size="16" baseType="lpstr">
      <vt:lpstr>有形固定資産の明細</vt:lpstr>
      <vt:lpstr>投資及び出資金の明細</vt:lpstr>
      <vt:lpstr>基金の明細</vt:lpstr>
      <vt:lpstr>貸付金の明細</vt:lpstr>
      <vt:lpstr>長期延滞債権の明細</vt:lpstr>
      <vt:lpstr>地方債等（借入先別）の明細</vt:lpstr>
      <vt:lpstr>地方債等（利率別）の明細</vt:lpstr>
      <vt:lpstr>地方債等（返済期間別）の明細</vt:lpstr>
      <vt:lpstr>特定の契約条項が付された地方債等の概要</vt:lpstr>
      <vt:lpstr>引当金の明細</vt:lpstr>
      <vt:lpstr>補助金等の明細</vt:lpstr>
      <vt:lpstr>財源の明細</vt:lpstr>
      <vt:lpstr>財源情報の明細</vt:lpstr>
      <vt:lpstr>資金の明細</vt:lpstr>
      <vt:lpstr>財源の明細!Print_Area</vt:lpstr>
      <vt:lpstr>有形固定資産の明細!Print_Titles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satou-k</dc:creator>
  <cp:lastModifiedBy>satou-k</cp:lastModifiedBy>
  <cp:lastPrinted>2021-01-20T07:22:14Z</cp:lastPrinted>
  <dcterms:created xsi:type="dcterms:W3CDTF">2020-12-22T08:16:50Z</dcterms:created>
  <dcterms:modified xsi:type="dcterms:W3CDTF">2022-02-16T05:40:19Z</dcterms:modified>
</cp:coreProperties>
</file>